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88" activeTab="0"/>
  </bookViews>
  <sheets>
    <sheet name="History" sheetId="1" r:id="rId1"/>
    <sheet name="Victory" sheetId="2" r:id="rId2"/>
    <sheet name="Germany" sheetId="3" r:id="rId3"/>
    <sheet name="Italy" sheetId="4" r:id="rId4"/>
    <sheet name="Japan" sheetId="5" r:id="rId5"/>
    <sheet name="USSR" sheetId="6" r:id="rId6"/>
    <sheet name="WA Convoys" sheetId="7" r:id="rId7"/>
    <sheet name="CW" sheetId="8" r:id="rId8"/>
    <sheet name="France" sheetId="9" r:id="rId9"/>
    <sheet name="USA" sheetId="10" r:id="rId10"/>
    <sheet name="China" sheetId="11" r:id="rId11"/>
  </sheets>
  <definedNames/>
  <calcPr fullCalcOnLoad="1"/>
</workbook>
</file>

<file path=xl/sharedStrings.xml><?xml version="1.0" encoding="utf-8"?>
<sst xmlns="http://schemas.openxmlformats.org/spreadsheetml/2006/main" count="998" uniqueCount="253">
  <si>
    <t>Current Turn:</t>
  </si>
  <si>
    <t>Year</t>
  </si>
  <si>
    <t>Turn</t>
  </si>
  <si>
    <t>#</t>
  </si>
  <si>
    <t>Initiative</t>
  </si>
  <si>
    <t>Impulse</t>
  </si>
  <si>
    <t>Weather roll</t>
  </si>
  <si>
    <t>Weather</t>
  </si>
  <si>
    <t>Impulse:</t>
  </si>
  <si>
    <t>DRM</t>
  </si>
  <si>
    <t>End</t>
  </si>
  <si>
    <t>Move</t>
  </si>
  <si>
    <t>UK</t>
  </si>
  <si>
    <t>France</t>
  </si>
  <si>
    <t>Bay of Biscay</t>
  </si>
  <si>
    <t>The Faroes Gap</t>
  </si>
  <si>
    <t>North Atlantic</t>
  </si>
  <si>
    <t>East Coast</t>
  </si>
  <si>
    <t>USA &amp; Canada</t>
  </si>
  <si>
    <t>Caribbean</t>
  </si>
  <si>
    <t>S/O</t>
  </si>
  <si>
    <t>Venezuela</t>
  </si>
  <si>
    <t>Guyana</t>
  </si>
  <si>
    <t>Cape St. Vincent</t>
  </si>
  <si>
    <t>Western Med.</t>
  </si>
  <si>
    <t>Eastern Med.</t>
  </si>
  <si>
    <t>Cyprus, Persia &amp; Iraq</t>
  </si>
  <si>
    <t>Red Sea</t>
  </si>
  <si>
    <t>Central Atlantic</t>
  </si>
  <si>
    <t>Arabian Sea</t>
  </si>
  <si>
    <t>Azanian Sea</t>
  </si>
  <si>
    <t>Mozambique Channel</t>
  </si>
  <si>
    <t>Bay of Bengal</t>
  </si>
  <si>
    <t>Persian Gulf</t>
  </si>
  <si>
    <t>India</t>
  </si>
  <si>
    <t>Australia</t>
  </si>
  <si>
    <t>Cap Verde Basin</t>
  </si>
  <si>
    <t>Gulf of Guinea</t>
  </si>
  <si>
    <t>Cape Basin</t>
  </si>
  <si>
    <t>Mouths of the Amazon</t>
  </si>
  <si>
    <t>Belgian Congo</t>
  </si>
  <si>
    <t>Senegal</t>
  </si>
  <si>
    <t>Western Indian Ocean</t>
  </si>
  <si>
    <t>Eastern Indian Ocean</t>
  </si>
  <si>
    <t>SW Indian Ocean</t>
  </si>
  <si>
    <t>SE Indian Ocean</t>
  </si>
  <si>
    <t>Cape Naturaliste</t>
  </si>
  <si>
    <t>Burma &amp; Malaya</t>
  </si>
  <si>
    <t>South Africa</t>
  </si>
  <si>
    <t>Persia</t>
  </si>
  <si>
    <t>0</t>
  </si>
  <si>
    <t>Algeria</t>
  </si>
  <si>
    <t>USA</t>
  </si>
  <si>
    <t>Total CP</t>
  </si>
  <si>
    <t>Res</t>
  </si>
  <si>
    <t>Oil</t>
  </si>
  <si>
    <t>PP</t>
  </si>
  <si>
    <t>Str</t>
  </si>
  <si>
    <t>Mul</t>
  </si>
  <si>
    <t>Xtra</t>
  </si>
  <si>
    <t>LL</t>
  </si>
  <si>
    <t>BP</t>
  </si>
  <si>
    <t>Inf</t>
  </si>
  <si>
    <t>Arm</t>
  </si>
  <si>
    <t>Air</t>
  </si>
  <si>
    <t>Pil</t>
  </si>
  <si>
    <t>Nav</t>
  </si>
  <si>
    <t>Gun</t>
  </si>
  <si>
    <t>Misc</t>
  </si>
  <si>
    <t>N/D</t>
  </si>
  <si>
    <t>J/F</t>
  </si>
  <si>
    <t>M/A</t>
  </si>
  <si>
    <t>M/J</t>
  </si>
  <si>
    <t>J/A</t>
  </si>
  <si>
    <t>Country</t>
  </si>
  <si>
    <t>Factories</t>
  </si>
  <si>
    <t>Resources</t>
  </si>
  <si>
    <t>Rail</t>
  </si>
  <si>
    <t>Sea</t>
  </si>
  <si>
    <t>Total</t>
  </si>
  <si>
    <t>Iraq</t>
  </si>
  <si>
    <t>Strat</t>
  </si>
  <si>
    <t>Saved Oil</t>
  </si>
  <si>
    <t>Lend Lease</t>
  </si>
  <si>
    <t>Total CP (Classic)</t>
  </si>
  <si>
    <t>Cav</t>
  </si>
  <si>
    <t>Fort</t>
  </si>
  <si>
    <t>OC</t>
  </si>
  <si>
    <t>Fact</t>
  </si>
  <si>
    <t>Germany</t>
  </si>
  <si>
    <t>China</t>
  </si>
  <si>
    <t>Austria</t>
  </si>
  <si>
    <t>Czechoslovakia</t>
  </si>
  <si>
    <t>Italy</t>
  </si>
  <si>
    <t>Sardinia</t>
  </si>
  <si>
    <t>Rumania</t>
  </si>
  <si>
    <t>Japan</t>
  </si>
  <si>
    <t>Korea</t>
  </si>
  <si>
    <t>Manchuria</t>
  </si>
  <si>
    <t>USSR</t>
  </si>
  <si>
    <t>Philippines</t>
  </si>
  <si>
    <t>Commonwealth</t>
  </si>
  <si>
    <t>Canada</t>
  </si>
  <si>
    <t>From convoys</t>
  </si>
  <si>
    <t>N. Rhodesia</t>
  </si>
  <si>
    <t>Cyprus</t>
  </si>
  <si>
    <t>Portugal</t>
  </si>
  <si>
    <t>Lend-Lease</t>
  </si>
  <si>
    <t>Hungary</t>
  </si>
  <si>
    <t>NEI</t>
  </si>
  <si>
    <t>Malaya</t>
  </si>
  <si>
    <t>Hainan</t>
  </si>
  <si>
    <t>Formosa</t>
  </si>
  <si>
    <t>Sweden</t>
  </si>
  <si>
    <t>Turkey</t>
  </si>
  <si>
    <t>Burma</t>
  </si>
  <si>
    <t>NA</t>
  </si>
  <si>
    <t>F / F / F / F / F / F</t>
  </si>
  <si>
    <t>+2 Axis</t>
  </si>
  <si>
    <t>Initiative mod.</t>
  </si>
  <si>
    <t>Axis</t>
  </si>
  <si>
    <t>Start Turn:</t>
  </si>
  <si>
    <t xml:space="preserve">     WarAprop Turn</t>
  </si>
  <si>
    <t>Algeria &amp; Tunisia</t>
  </si>
  <si>
    <t>French West Africa</t>
  </si>
  <si>
    <t>Syria</t>
  </si>
  <si>
    <t>Indo-China</t>
  </si>
  <si>
    <t>Madagascar</t>
  </si>
  <si>
    <t>Asian Map</t>
  </si>
  <si>
    <t>French Equatorial Africa</t>
  </si>
  <si>
    <t>Pacific Map</t>
  </si>
  <si>
    <t>Others</t>
  </si>
  <si>
    <t>dr</t>
  </si>
  <si>
    <t>Vichy/Free French territory</t>
  </si>
  <si>
    <t>Control</t>
  </si>
  <si>
    <t>Chinese build aircraft</t>
  </si>
  <si>
    <t>Intern French CV</t>
  </si>
  <si>
    <t>Occupy Greenland &amp; Iceland</t>
  </si>
  <si>
    <t>Resource to China</t>
  </si>
  <si>
    <t>US East Coast Escorts</t>
  </si>
  <si>
    <t>Embargo on strategic material</t>
  </si>
  <si>
    <t>Resources to Western Allies</t>
  </si>
  <si>
    <t>Gift of destroyers to CW</t>
  </si>
  <si>
    <t>Lend-Lease to China</t>
  </si>
  <si>
    <t>Resources to USSR</t>
  </si>
  <si>
    <t>US land-based air escort</t>
  </si>
  <si>
    <t>Gear up production</t>
  </si>
  <si>
    <t>Freeze Japanese assets</t>
  </si>
  <si>
    <t>Re-open Burma Road</t>
  </si>
  <si>
    <t>Repair western Allies ships</t>
  </si>
  <si>
    <t>Relocate fleet to Pearl Harbor</t>
  </si>
  <si>
    <t>Lend-Lease to Western Allies</t>
  </si>
  <si>
    <t>Start strategic bomber production</t>
  </si>
  <si>
    <t>North Atlantic escorts</t>
  </si>
  <si>
    <t>Lend-Lease to USSR</t>
  </si>
  <si>
    <t>Oil Embargo</t>
  </si>
  <si>
    <t>US refutes Naval War zones</t>
  </si>
  <si>
    <t>Close Panama Canal</t>
  </si>
  <si>
    <t>Pass War Appropriations Bill</t>
  </si>
  <si>
    <t>CW reinforces Pacific</t>
  </si>
  <si>
    <t>Arm merchantmen</t>
  </si>
  <si>
    <t>US reinforces Guam</t>
  </si>
  <si>
    <t>US reinforces the Philippines</t>
  </si>
  <si>
    <t>CW reinforces the NEI</t>
  </si>
  <si>
    <t>US occupies Nth Ireland</t>
  </si>
  <si>
    <t>US may advance build units</t>
  </si>
  <si>
    <t>US may declare war on any minor</t>
  </si>
  <si>
    <t>Unrestricted naval warfare</t>
  </si>
  <si>
    <t>When</t>
  </si>
  <si>
    <t>US Entry option</t>
  </si>
  <si>
    <t>Cost</t>
  </si>
  <si>
    <t>Major Power</t>
  </si>
  <si>
    <t>Aden</t>
  </si>
  <si>
    <t>Amsterdam</t>
  </si>
  <si>
    <t>Antwerp</t>
  </si>
  <si>
    <t>Athens</t>
  </si>
  <si>
    <t>Baghdad</t>
  </si>
  <si>
    <t>Batavia</t>
  </si>
  <si>
    <t>Belgrade</t>
  </si>
  <si>
    <t>Berlin</t>
  </si>
  <si>
    <t>Birmingham</t>
  </si>
  <si>
    <t>Bucharest</t>
  </si>
  <si>
    <t>Budapest</t>
  </si>
  <si>
    <t>Buenos Aires</t>
  </si>
  <si>
    <t>Calcutta</t>
  </si>
  <si>
    <t>Canberra</t>
  </si>
  <si>
    <t>Cape Town</t>
  </si>
  <si>
    <t>Chungking</t>
  </si>
  <si>
    <t>Colombo</t>
  </si>
  <si>
    <t>Dakar</t>
  </si>
  <si>
    <t>Delhi</t>
  </si>
  <si>
    <t>Diego Suarez</t>
  </si>
  <si>
    <t>Dutch Harbor</t>
  </si>
  <si>
    <t>Gibraltar</t>
  </si>
  <si>
    <t>Helsinki</t>
  </si>
  <si>
    <t>Honolulu</t>
  </si>
  <si>
    <t>Istanbul</t>
  </si>
  <si>
    <t>Jerusalem</t>
  </si>
  <si>
    <t>Kiel</t>
  </si>
  <si>
    <t>Kiev</t>
  </si>
  <si>
    <t>Kwajalein</t>
  </si>
  <si>
    <t>Leningrad</t>
  </si>
  <si>
    <t>Lan-Chow</t>
  </si>
  <si>
    <t>London</t>
  </si>
  <si>
    <t>Los Angeles</t>
  </si>
  <si>
    <t>Madrid</t>
  </si>
  <si>
    <t>Manila</t>
  </si>
  <si>
    <t>Marseilles</t>
  </si>
  <si>
    <t>Mexico City</t>
  </si>
  <si>
    <t>Milan</t>
  </si>
  <si>
    <t>Moscow</t>
  </si>
  <si>
    <t>Munich</t>
  </si>
  <si>
    <t>Oslo</t>
  </si>
  <si>
    <t>Ottawa</t>
  </si>
  <si>
    <t>Pago Pago</t>
  </si>
  <si>
    <t>Panama</t>
  </si>
  <si>
    <t>Paris</t>
  </si>
  <si>
    <t>Port Arthur</t>
  </si>
  <si>
    <t>Prague</t>
  </si>
  <si>
    <t>Rabaul</t>
  </si>
  <si>
    <t>Riyadh</t>
  </si>
  <si>
    <t>Rome</t>
  </si>
  <si>
    <t>Saigon</t>
  </si>
  <si>
    <t>Sao Paulo</t>
  </si>
  <si>
    <t>Shanghai</t>
  </si>
  <si>
    <t>Singapore</t>
  </si>
  <si>
    <t>Stockholm</t>
  </si>
  <si>
    <t>Suez</t>
  </si>
  <si>
    <t>Sverdlovsk</t>
  </si>
  <si>
    <t>Taihoku</t>
  </si>
  <si>
    <t>Teheran</t>
  </si>
  <si>
    <t>Tokyo</t>
  </si>
  <si>
    <t>Truk</t>
  </si>
  <si>
    <t>Vancouver</t>
  </si>
  <si>
    <t>Vienna</t>
  </si>
  <si>
    <t>Vladivostok</t>
  </si>
  <si>
    <t>Warsaw</t>
  </si>
  <si>
    <t>Washington</t>
  </si>
  <si>
    <t>Wellington</t>
  </si>
  <si>
    <t>C. China</t>
  </si>
  <si>
    <t>Nat. China</t>
  </si>
  <si>
    <t>CW</t>
  </si>
  <si>
    <t>Victory</t>
  </si>
  <si>
    <t>Expected</t>
  </si>
  <si>
    <t>Actual</t>
  </si>
  <si>
    <t>VP</t>
  </si>
  <si>
    <t>Custom</t>
  </si>
  <si>
    <t>Custom VP</t>
  </si>
  <si>
    <t>Axis Total</t>
  </si>
  <si>
    <t>Allies Total</t>
  </si>
  <si>
    <t>Comm. Total</t>
  </si>
  <si>
    <t>VP City</t>
  </si>
  <si>
    <t>Neutral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</si>
</sst>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" fillId="6" borderId="19" xfId="0" applyFont="1" applyFill="1" applyBorder="1" applyAlignment="1">
      <alignment/>
    </xf>
    <xf numFmtId="0" fontId="0" fillId="6" borderId="13" xfId="0" applyFill="1" applyBorder="1" applyAlignment="1">
      <alignment horizontal="center"/>
    </xf>
    <xf numFmtId="0" fontId="1" fillId="6" borderId="2" xfId="0" applyFont="1" applyFill="1" applyBorder="1" applyAlignment="1">
      <alignment/>
    </xf>
    <xf numFmtId="0" fontId="0" fillId="6" borderId="14" xfId="0" applyFill="1" applyBorder="1" applyAlignment="1">
      <alignment horizontal="center"/>
    </xf>
    <xf numFmtId="0" fontId="1" fillId="6" borderId="3" xfId="0" applyFont="1" applyFill="1" applyBorder="1" applyAlignment="1">
      <alignment/>
    </xf>
    <xf numFmtId="0" fontId="0" fillId="6" borderId="15" xfId="0" applyFill="1" applyBorder="1" applyAlignment="1">
      <alignment horizontal="center"/>
    </xf>
    <xf numFmtId="0" fontId="1" fillId="7" borderId="2" xfId="0" applyFont="1" applyFill="1" applyBorder="1" applyAlignment="1">
      <alignment/>
    </xf>
    <xf numFmtId="0" fontId="0" fillId="7" borderId="14" xfId="0" applyFill="1" applyBorder="1" applyAlignment="1">
      <alignment horizontal="center"/>
    </xf>
    <xf numFmtId="0" fontId="1" fillId="7" borderId="23" xfId="0" applyFont="1" applyFill="1" applyBorder="1" applyAlignment="1">
      <alignment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2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5" borderId="18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1" fillId="7" borderId="28" xfId="0" applyFont="1" applyFill="1" applyBorder="1" applyAlignment="1">
      <alignment vertical="center"/>
    </xf>
    <xf numFmtId="0" fontId="1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4" fillId="9" borderId="2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6" xfId="0" applyFill="1" applyBorder="1" applyAlignment="1" quotePrefix="1">
      <alignment horizontal="center"/>
    </xf>
    <xf numFmtId="0" fontId="7" fillId="2" borderId="3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Fill="1" applyAlignment="1">
      <alignment horizontal="left"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7" xfId="0" applyFont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10" borderId="18" xfId="0" applyFill="1" applyBorder="1" applyAlignment="1">
      <alignment/>
    </xf>
    <xf numFmtId="0" fontId="8" fillId="11" borderId="18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11" borderId="23" xfId="0" applyFont="1" applyFill="1" applyBorder="1" applyAlignment="1">
      <alignment/>
    </xf>
    <xf numFmtId="0" fontId="0" fillId="10" borderId="23" xfId="0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9" fillId="11" borderId="23" xfId="0" applyFont="1" applyFill="1" applyBorder="1" applyAlignment="1">
      <alignment/>
    </xf>
    <xf numFmtId="0" fontId="1" fillId="10" borderId="8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9" borderId="25" xfId="0" applyFill="1" applyBorder="1" applyAlignment="1">
      <alignment horizontal="center"/>
    </xf>
    <xf numFmtId="0" fontId="0" fillId="9" borderId="30" xfId="0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1" fillId="0" borderId="27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 quotePrefix="1">
      <alignment horizontal="left"/>
    </xf>
    <xf numFmtId="0" fontId="1" fillId="0" borderId="3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7" borderId="2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7" borderId="8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6.emf" /><Relationship Id="rId3" Type="http://schemas.openxmlformats.org/officeDocument/2006/relationships/image" Target="../media/image33.emf" /><Relationship Id="rId4" Type="http://schemas.openxmlformats.org/officeDocument/2006/relationships/image" Target="../media/image31.emf" /><Relationship Id="rId5" Type="http://schemas.openxmlformats.org/officeDocument/2006/relationships/image" Target="../media/image35.emf" /><Relationship Id="rId6" Type="http://schemas.openxmlformats.org/officeDocument/2006/relationships/image" Target="../media/image19.emf" /><Relationship Id="rId7" Type="http://schemas.openxmlformats.org/officeDocument/2006/relationships/image" Target="../media/image2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4.emf" /><Relationship Id="rId3" Type="http://schemas.openxmlformats.org/officeDocument/2006/relationships/image" Target="../media/image24.emf" /><Relationship Id="rId4" Type="http://schemas.openxmlformats.org/officeDocument/2006/relationships/image" Target="../media/image7.emf" /><Relationship Id="rId5" Type="http://schemas.openxmlformats.org/officeDocument/2006/relationships/image" Target="../media/image16.emf" /><Relationship Id="rId6" Type="http://schemas.openxmlformats.org/officeDocument/2006/relationships/image" Target="../media/image3.emf" /><Relationship Id="rId7" Type="http://schemas.openxmlformats.org/officeDocument/2006/relationships/image" Target="../media/image25.emf" /><Relationship Id="rId8" Type="http://schemas.openxmlformats.org/officeDocument/2006/relationships/image" Target="../media/image40.emf" /><Relationship Id="rId9" Type="http://schemas.openxmlformats.org/officeDocument/2006/relationships/image" Target="../media/image42.emf" /><Relationship Id="rId10" Type="http://schemas.openxmlformats.org/officeDocument/2006/relationships/image" Target="../media/image43.emf" /><Relationship Id="rId11" Type="http://schemas.openxmlformats.org/officeDocument/2006/relationships/image" Target="../media/image45.emf" /><Relationship Id="rId12" Type="http://schemas.openxmlformats.org/officeDocument/2006/relationships/image" Target="../media/image46.emf" /><Relationship Id="rId13" Type="http://schemas.openxmlformats.org/officeDocument/2006/relationships/image" Target="../media/image47.emf" /><Relationship Id="rId14" Type="http://schemas.openxmlformats.org/officeDocument/2006/relationships/image" Target="../media/image48.emf" /><Relationship Id="rId15" Type="http://schemas.openxmlformats.org/officeDocument/2006/relationships/image" Target="../media/image49.emf" /><Relationship Id="rId16" Type="http://schemas.openxmlformats.org/officeDocument/2006/relationships/image" Target="../media/image50.emf" /><Relationship Id="rId17" Type="http://schemas.openxmlformats.org/officeDocument/2006/relationships/image" Target="../media/image51.emf" /><Relationship Id="rId18" Type="http://schemas.openxmlformats.org/officeDocument/2006/relationships/image" Target="../media/image52.emf" /><Relationship Id="rId19" Type="http://schemas.openxmlformats.org/officeDocument/2006/relationships/image" Target="../media/image53.emf" /><Relationship Id="rId20" Type="http://schemas.openxmlformats.org/officeDocument/2006/relationships/image" Target="../media/image54.emf" /><Relationship Id="rId21" Type="http://schemas.openxmlformats.org/officeDocument/2006/relationships/image" Target="../media/image55.emf" /><Relationship Id="rId22" Type="http://schemas.openxmlformats.org/officeDocument/2006/relationships/image" Target="../media/image56.emf" /><Relationship Id="rId23" Type="http://schemas.openxmlformats.org/officeDocument/2006/relationships/image" Target="../media/image57.emf" /><Relationship Id="rId24" Type="http://schemas.openxmlformats.org/officeDocument/2006/relationships/image" Target="../media/image58.emf" /><Relationship Id="rId25" Type="http://schemas.openxmlformats.org/officeDocument/2006/relationships/image" Target="../media/image59.emf" /><Relationship Id="rId26" Type="http://schemas.openxmlformats.org/officeDocument/2006/relationships/image" Target="../media/image60.emf" /><Relationship Id="rId27" Type="http://schemas.openxmlformats.org/officeDocument/2006/relationships/image" Target="../media/image61.emf" /><Relationship Id="rId28" Type="http://schemas.openxmlformats.org/officeDocument/2006/relationships/image" Target="../media/image62.emf" /><Relationship Id="rId29" Type="http://schemas.openxmlformats.org/officeDocument/2006/relationships/image" Target="../media/image63.emf" /><Relationship Id="rId30" Type="http://schemas.openxmlformats.org/officeDocument/2006/relationships/image" Target="../media/image64.emf" /><Relationship Id="rId31" Type="http://schemas.openxmlformats.org/officeDocument/2006/relationships/image" Target="../media/image65.emf" /><Relationship Id="rId32" Type="http://schemas.openxmlformats.org/officeDocument/2006/relationships/image" Target="../media/image66.emf" /><Relationship Id="rId33" Type="http://schemas.openxmlformats.org/officeDocument/2006/relationships/image" Target="../media/image67.emf" /><Relationship Id="rId34" Type="http://schemas.openxmlformats.org/officeDocument/2006/relationships/image" Target="../media/image68.emf" /><Relationship Id="rId35" Type="http://schemas.openxmlformats.org/officeDocument/2006/relationships/image" Target="../media/image69.emf" /><Relationship Id="rId36" Type="http://schemas.openxmlformats.org/officeDocument/2006/relationships/image" Target="../media/image70.emf" /><Relationship Id="rId37" Type="http://schemas.openxmlformats.org/officeDocument/2006/relationships/image" Target="../media/image71.emf" /><Relationship Id="rId38" Type="http://schemas.openxmlformats.org/officeDocument/2006/relationships/image" Target="../media/image72.emf" /><Relationship Id="rId39" Type="http://schemas.openxmlformats.org/officeDocument/2006/relationships/image" Target="../media/image73.emf" /><Relationship Id="rId40" Type="http://schemas.openxmlformats.org/officeDocument/2006/relationships/image" Target="../media/image74.emf" /><Relationship Id="rId41" Type="http://schemas.openxmlformats.org/officeDocument/2006/relationships/image" Target="../media/image75.emf" /><Relationship Id="rId42" Type="http://schemas.openxmlformats.org/officeDocument/2006/relationships/image" Target="../media/image76.emf" /><Relationship Id="rId43" Type="http://schemas.openxmlformats.org/officeDocument/2006/relationships/image" Target="../media/image77.emf" /><Relationship Id="rId44" Type="http://schemas.openxmlformats.org/officeDocument/2006/relationships/image" Target="../media/image78.emf" /><Relationship Id="rId45" Type="http://schemas.openxmlformats.org/officeDocument/2006/relationships/image" Target="../media/image79.emf" /><Relationship Id="rId46" Type="http://schemas.openxmlformats.org/officeDocument/2006/relationships/image" Target="../media/image80.emf" /><Relationship Id="rId47" Type="http://schemas.openxmlformats.org/officeDocument/2006/relationships/image" Target="../media/image81.emf" /><Relationship Id="rId48" Type="http://schemas.openxmlformats.org/officeDocument/2006/relationships/image" Target="../media/image82.emf" /><Relationship Id="rId49" Type="http://schemas.openxmlformats.org/officeDocument/2006/relationships/image" Target="../media/image83.emf" /><Relationship Id="rId50" Type="http://schemas.openxmlformats.org/officeDocument/2006/relationships/image" Target="../media/image84.emf" /><Relationship Id="rId51" Type="http://schemas.openxmlformats.org/officeDocument/2006/relationships/image" Target="../media/image85.emf" /><Relationship Id="rId52" Type="http://schemas.openxmlformats.org/officeDocument/2006/relationships/image" Target="../media/image86.emf" /><Relationship Id="rId53" Type="http://schemas.openxmlformats.org/officeDocument/2006/relationships/image" Target="../media/image87.emf" /><Relationship Id="rId54" Type="http://schemas.openxmlformats.org/officeDocument/2006/relationships/image" Target="../media/image88.emf" /><Relationship Id="rId55" Type="http://schemas.openxmlformats.org/officeDocument/2006/relationships/image" Target="../media/image89.emf" /><Relationship Id="rId56" Type="http://schemas.openxmlformats.org/officeDocument/2006/relationships/image" Target="../media/image90.emf" /><Relationship Id="rId57" Type="http://schemas.openxmlformats.org/officeDocument/2006/relationships/image" Target="../media/image91.emf" /><Relationship Id="rId58" Type="http://schemas.openxmlformats.org/officeDocument/2006/relationships/image" Target="../media/image92.emf" /><Relationship Id="rId59" Type="http://schemas.openxmlformats.org/officeDocument/2006/relationships/image" Target="../media/image93.emf" /><Relationship Id="rId60" Type="http://schemas.openxmlformats.org/officeDocument/2006/relationships/image" Target="../media/image94.emf" /><Relationship Id="rId61" Type="http://schemas.openxmlformats.org/officeDocument/2006/relationships/image" Target="../media/image95.emf" /><Relationship Id="rId62" Type="http://schemas.openxmlformats.org/officeDocument/2006/relationships/image" Target="../media/image96.emf" /><Relationship Id="rId63" Type="http://schemas.openxmlformats.org/officeDocument/2006/relationships/image" Target="../media/image97.emf" /><Relationship Id="rId64" Type="http://schemas.openxmlformats.org/officeDocument/2006/relationships/image" Target="../media/image98.emf" /><Relationship Id="rId65" Type="http://schemas.openxmlformats.org/officeDocument/2006/relationships/image" Target="../media/image99.emf" /><Relationship Id="rId66" Type="http://schemas.openxmlformats.org/officeDocument/2006/relationships/image" Target="../media/image100.emf" /><Relationship Id="rId67" Type="http://schemas.openxmlformats.org/officeDocument/2006/relationships/image" Target="../media/image10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2.emf" /><Relationship Id="rId2" Type="http://schemas.openxmlformats.org/officeDocument/2006/relationships/image" Target="../media/image103.emf" /><Relationship Id="rId3" Type="http://schemas.openxmlformats.org/officeDocument/2006/relationships/image" Target="../media/image10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5.emf" /><Relationship Id="rId2" Type="http://schemas.openxmlformats.org/officeDocument/2006/relationships/image" Target="../media/image106.emf" /><Relationship Id="rId3" Type="http://schemas.openxmlformats.org/officeDocument/2006/relationships/image" Target="../media/image4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1.emf" /><Relationship Id="rId2" Type="http://schemas.openxmlformats.org/officeDocument/2006/relationships/image" Target="../media/image107.emf" /><Relationship Id="rId3" Type="http://schemas.openxmlformats.org/officeDocument/2006/relationships/image" Target="../media/image10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9.emf" /><Relationship Id="rId2" Type="http://schemas.openxmlformats.org/officeDocument/2006/relationships/image" Target="../media/image110.emf" /><Relationship Id="rId3" Type="http://schemas.openxmlformats.org/officeDocument/2006/relationships/image" Target="../media/image27.emf" /><Relationship Id="rId4" Type="http://schemas.openxmlformats.org/officeDocument/2006/relationships/image" Target="../media/image30.emf" /><Relationship Id="rId5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6.emf" /><Relationship Id="rId3" Type="http://schemas.openxmlformats.org/officeDocument/2006/relationships/image" Target="../media/image26.emf" /><Relationship Id="rId4" Type="http://schemas.openxmlformats.org/officeDocument/2006/relationships/image" Target="../media/image9.emf" /><Relationship Id="rId5" Type="http://schemas.openxmlformats.org/officeDocument/2006/relationships/image" Target="../media/image15.emf" /><Relationship Id="rId6" Type="http://schemas.openxmlformats.org/officeDocument/2006/relationships/image" Target="../media/image8.emf" /><Relationship Id="rId7" Type="http://schemas.openxmlformats.org/officeDocument/2006/relationships/image" Target="../media/image20.emf" /><Relationship Id="rId8" Type="http://schemas.openxmlformats.org/officeDocument/2006/relationships/image" Target="../media/image22.emf" /><Relationship Id="rId9" Type="http://schemas.openxmlformats.org/officeDocument/2006/relationships/image" Target="../media/image10.emf" /><Relationship Id="rId10" Type="http://schemas.openxmlformats.org/officeDocument/2006/relationships/image" Target="../media/image39.emf" /><Relationship Id="rId11" Type="http://schemas.openxmlformats.org/officeDocument/2006/relationships/image" Target="../media/image29.emf" /><Relationship Id="rId12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1.emf" /><Relationship Id="rId3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2.emf" /><Relationship Id="rId3" Type="http://schemas.openxmlformats.org/officeDocument/2006/relationships/image" Target="../media/image3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0</xdr:rowOff>
    </xdr:from>
    <xdr:to>
      <xdr:col>7</xdr:col>
      <xdr:colOff>161925</xdr:colOff>
      <xdr:row>3</xdr:row>
      <xdr:rowOff>0</xdr:rowOff>
    </xdr:to>
    <xdr:pic>
      <xdr:nvPicPr>
        <xdr:cNvPr id="1" name="btnNewTu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238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</xdr:row>
      <xdr:rowOff>0</xdr:rowOff>
    </xdr:from>
    <xdr:to>
      <xdr:col>11</xdr:col>
      <xdr:colOff>304800</xdr:colOff>
      <xdr:row>3</xdr:row>
      <xdr:rowOff>0</xdr:rowOff>
    </xdr:to>
    <xdr:pic>
      <xdr:nvPicPr>
        <xdr:cNvPr id="2" name="btnNewImpul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2382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38</xdr:row>
      <xdr:rowOff>95250</xdr:rowOff>
    </xdr:from>
    <xdr:to>
      <xdr:col>1</xdr:col>
      <xdr:colOff>828675</xdr:colOff>
      <xdr:row>40</xdr:row>
      <xdr:rowOff>57150</xdr:rowOff>
    </xdr:to>
    <xdr:pic>
      <xdr:nvPicPr>
        <xdr:cNvPr id="1" name="btnU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34365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33</xdr:row>
      <xdr:rowOff>142875</xdr:rowOff>
    </xdr:from>
    <xdr:to>
      <xdr:col>7</xdr:col>
      <xdr:colOff>0</xdr:colOff>
      <xdr:row>35</xdr:row>
      <xdr:rowOff>0</xdr:rowOff>
    </xdr:to>
    <xdr:pic>
      <xdr:nvPicPr>
        <xdr:cNvPr id="2" name="cb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56260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0</xdr:rowOff>
    </xdr:from>
    <xdr:to>
      <xdr:col>7</xdr:col>
      <xdr:colOff>0</xdr:colOff>
      <xdr:row>36</xdr:row>
      <xdr:rowOff>28575</xdr:rowOff>
    </xdr:to>
    <xdr:pic>
      <xdr:nvPicPr>
        <xdr:cNvPr id="3" name="cb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575310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36</xdr:row>
      <xdr:rowOff>19050</xdr:rowOff>
    </xdr:from>
    <xdr:to>
      <xdr:col>7</xdr:col>
      <xdr:colOff>0</xdr:colOff>
      <xdr:row>37</xdr:row>
      <xdr:rowOff>47625</xdr:rowOff>
    </xdr:to>
    <xdr:pic>
      <xdr:nvPicPr>
        <xdr:cNvPr id="4" name="cb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5934075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37</xdr:row>
      <xdr:rowOff>38100</xdr:rowOff>
    </xdr:from>
    <xdr:to>
      <xdr:col>7</xdr:col>
      <xdr:colOff>0</xdr:colOff>
      <xdr:row>38</xdr:row>
      <xdr:rowOff>57150</xdr:rowOff>
    </xdr:to>
    <xdr:pic>
      <xdr:nvPicPr>
        <xdr:cNvPr id="5" name="cb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61150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38</xdr:row>
      <xdr:rowOff>57150</xdr:rowOff>
    </xdr:from>
    <xdr:to>
      <xdr:col>7</xdr:col>
      <xdr:colOff>0</xdr:colOff>
      <xdr:row>39</xdr:row>
      <xdr:rowOff>85725</xdr:rowOff>
    </xdr:to>
    <xdr:pic>
      <xdr:nvPicPr>
        <xdr:cNvPr id="6" name="cb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63055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142875</xdr:colOff>
      <xdr:row>37</xdr:row>
      <xdr:rowOff>152400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6096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38</xdr:row>
      <xdr:rowOff>47625</xdr:rowOff>
    </xdr:from>
    <xdr:to>
      <xdr:col>5</xdr:col>
      <xdr:colOff>257175</xdr:colOff>
      <xdr:row>40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865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142875</xdr:rowOff>
    </xdr:from>
    <xdr:to>
      <xdr:col>7</xdr:col>
      <xdr:colOff>0</xdr:colOff>
      <xdr:row>37</xdr:row>
      <xdr:rowOff>0</xdr:rowOff>
    </xdr:to>
    <xdr:pic>
      <xdr:nvPicPr>
        <xdr:cNvPr id="2" name="cb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8864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37</xdr:row>
      <xdr:rowOff>0</xdr:rowOff>
    </xdr:from>
    <xdr:to>
      <xdr:col>7</xdr:col>
      <xdr:colOff>0</xdr:colOff>
      <xdr:row>38</xdr:row>
      <xdr:rowOff>28575</xdr:rowOff>
    </xdr:to>
    <xdr:pic>
      <xdr:nvPicPr>
        <xdr:cNvPr id="3" name="cb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60769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638175</xdr:colOff>
      <xdr:row>3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638175</xdr:colOff>
      <xdr:row>4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542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638175</xdr:colOff>
      <xdr:row>5</xdr:row>
      <xdr:rowOff>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7048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638175</xdr:colOff>
      <xdr:row>6</xdr:row>
      <xdr:rowOff>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8763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638175</xdr:colOff>
      <xdr:row>7</xdr:row>
      <xdr:rowOff>9525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" y="10477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638175</xdr:colOff>
      <xdr:row>8</xdr:row>
      <xdr:rowOff>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12096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638175</xdr:colOff>
      <xdr:row>9</xdr:row>
      <xdr:rowOff>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13811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638175</xdr:colOff>
      <xdr:row>10</xdr:row>
      <xdr:rowOff>9525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0175" y="15525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638175</xdr:colOff>
      <xdr:row>11</xdr:row>
      <xdr:rowOff>9525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0175" y="17145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638175</xdr:colOff>
      <xdr:row>12</xdr:row>
      <xdr:rowOff>9525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0175" y="18764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638175</xdr:colOff>
      <xdr:row>13</xdr:row>
      <xdr:rowOff>0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0175" y="20383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638175</xdr:colOff>
      <xdr:row>14</xdr:row>
      <xdr:rowOff>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00175" y="22098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638175</xdr:colOff>
      <xdr:row>15</xdr:row>
      <xdr:rowOff>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00175" y="23812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638175</xdr:colOff>
      <xdr:row>16</xdr:row>
      <xdr:rowOff>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0175" y="25527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638175</xdr:colOff>
      <xdr:row>17</xdr:row>
      <xdr:rowOff>9525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00175" y="27241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638175</xdr:colOff>
      <xdr:row>18</xdr:row>
      <xdr:rowOff>9525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0175" y="28860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638175</xdr:colOff>
      <xdr:row>19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00175" y="30480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638175</xdr:colOff>
      <xdr:row>20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00175" y="3209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638175</xdr:colOff>
      <xdr:row>21</xdr:row>
      <xdr:rowOff>9525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00175" y="33718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638175</xdr:colOff>
      <xdr:row>22</xdr:row>
      <xdr:rowOff>9525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00175" y="35337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638175</xdr:colOff>
      <xdr:row>23</xdr:row>
      <xdr:rowOff>9525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00175" y="36957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638175</xdr:colOff>
      <xdr:row>24</xdr:row>
      <xdr:rowOff>9525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00175" y="3857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24</xdr:row>
      <xdr:rowOff>0</xdr:rowOff>
    </xdr:from>
    <xdr:to>
      <xdr:col>2</xdr:col>
      <xdr:colOff>647700</xdr:colOff>
      <xdr:row>25</xdr:row>
      <xdr:rowOff>9525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09700" y="40195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638175</xdr:colOff>
      <xdr:row>3</xdr:row>
      <xdr:rowOff>9525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295650" y="3810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638175</xdr:colOff>
      <xdr:row>4</xdr:row>
      <xdr:rowOff>9525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95650" y="542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638175</xdr:colOff>
      <xdr:row>5</xdr:row>
      <xdr:rowOff>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95650" y="7048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638175</xdr:colOff>
      <xdr:row>6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95650" y="8763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638175</xdr:colOff>
      <xdr:row>7</xdr:row>
      <xdr:rowOff>9525</xdr:rowOff>
    </xdr:to>
    <xdr:pic>
      <xdr:nvPicPr>
        <xdr:cNvPr id="28" name="Combo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95650" y="10477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638175</xdr:colOff>
      <xdr:row>8</xdr:row>
      <xdr:rowOff>0</xdr:rowOff>
    </xdr:to>
    <xdr:pic>
      <xdr:nvPicPr>
        <xdr:cNvPr id="29" name="Combo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295650" y="12096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638175</xdr:colOff>
      <xdr:row>9</xdr:row>
      <xdr:rowOff>0</xdr:rowOff>
    </xdr:to>
    <xdr:pic>
      <xdr:nvPicPr>
        <xdr:cNvPr id="30" name="Combo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95650" y="13811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638175</xdr:colOff>
      <xdr:row>10</xdr:row>
      <xdr:rowOff>9525</xdr:rowOff>
    </xdr:to>
    <xdr:pic>
      <xdr:nvPicPr>
        <xdr:cNvPr id="31" name="Combo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95650" y="15525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638175</xdr:colOff>
      <xdr:row>11</xdr:row>
      <xdr:rowOff>9525</xdr:rowOff>
    </xdr:to>
    <xdr:pic>
      <xdr:nvPicPr>
        <xdr:cNvPr id="32" name="Combo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95650" y="17145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638175</xdr:colOff>
      <xdr:row>12</xdr:row>
      <xdr:rowOff>9525</xdr:rowOff>
    </xdr:to>
    <xdr:pic>
      <xdr:nvPicPr>
        <xdr:cNvPr id="33" name="Combo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295650" y="18764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638175</xdr:colOff>
      <xdr:row>13</xdr:row>
      <xdr:rowOff>0</xdr:rowOff>
    </xdr:to>
    <xdr:pic>
      <xdr:nvPicPr>
        <xdr:cNvPr id="34" name="Combo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295650" y="20383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638175</xdr:colOff>
      <xdr:row>14</xdr:row>
      <xdr:rowOff>0</xdr:rowOff>
    </xdr:to>
    <xdr:pic>
      <xdr:nvPicPr>
        <xdr:cNvPr id="35" name="Combo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95650" y="22098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638175</xdr:colOff>
      <xdr:row>15</xdr:row>
      <xdr:rowOff>0</xdr:rowOff>
    </xdr:to>
    <xdr:pic>
      <xdr:nvPicPr>
        <xdr:cNvPr id="36" name="Combo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295650" y="23812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638175</xdr:colOff>
      <xdr:row>16</xdr:row>
      <xdr:rowOff>0</xdr:rowOff>
    </xdr:to>
    <xdr:pic>
      <xdr:nvPicPr>
        <xdr:cNvPr id="37" name="Combo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295650" y="25527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638175</xdr:colOff>
      <xdr:row>17</xdr:row>
      <xdr:rowOff>9525</xdr:rowOff>
    </xdr:to>
    <xdr:pic>
      <xdr:nvPicPr>
        <xdr:cNvPr id="38" name="Combo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295650" y="27241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638175</xdr:colOff>
      <xdr:row>18</xdr:row>
      <xdr:rowOff>9525</xdr:rowOff>
    </xdr:to>
    <xdr:pic>
      <xdr:nvPicPr>
        <xdr:cNvPr id="39" name="Combo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295650" y="28860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638175</xdr:colOff>
      <xdr:row>19</xdr:row>
      <xdr:rowOff>9525</xdr:rowOff>
    </xdr:to>
    <xdr:pic>
      <xdr:nvPicPr>
        <xdr:cNvPr id="40" name="Combo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295650" y="30480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638175</xdr:colOff>
      <xdr:row>20</xdr:row>
      <xdr:rowOff>9525</xdr:rowOff>
    </xdr:to>
    <xdr:pic>
      <xdr:nvPicPr>
        <xdr:cNvPr id="41" name="Combo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95650" y="3209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638175</xdr:colOff>
      <xdr:row>21</xdr:row>
      <xdr:rowOff>9525</xdr:rowOff>
    </xdr:to>
    <xdr:pic>
      <xdr:nvPicPr>
        <xdr:cNvPr id="42" name="Combo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295650" y="33718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638175</xdr:colOff>
      <xdr:row>22</xdr:row>
      <xdr:rowOff>9525</xdr:rowOff>
    </xdr:to>
    <xdr:pic>
      <xdr:nvPicPr>
        <xdr:cNvPr id="43" name="Combo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95650" y="35337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638175</xdr:colOff>
      <xdr:row>23</xdr:row>
      <xdr:rowOff>9525</xdr:rowOff>
    </xdr:to>
    <xdr:pic>
      <xdr:nvPicPr>
        <xdr:cNvPr id="44" name="Combo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295650" y="36957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638175</xdr:colOff>
      <xdr:row>24</xdr:row>
      <xdr:rowOff>9525</xdr:rowOff>
    </xdr:to>
    <xdr:pic>
      <xdr:nvPicPr>
        <xdr:cNvPr id="45" name="Combo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295650" y="3857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638175</xdr:colOff>
      <xdr:row>3</xdr:row>
      <xdr:rowOff>9525</xdr:rowOff>
    </xdr:to>
    <xdr:pic>
      <xdr:nvPicPr>
        <xdr:cNvPr id="46" name="Combo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191125" y="3810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638175</xdr:colOff>
      <xdr:row>4</xdr:row>
      <xdr:rowOff>9525</xdr:rowOff>
    </xdr:to>
    <xdr:pic>
      <xdr:nvPicPr>
        <xdr:cNvPr id="47" name="Combo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191125" y="542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638175</xdr:colOff>
      <xdr:row>5</xdr:row>
      <xdr:rowOff>0</xdr:rowOff>
    </xdr:to>
    <xdr:pic>
      <xdr:nvPicPr>
        <xdr:cNvPr id="48" name="Combo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191125" y="7048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638175</xdr:colOff>
      <xdr:row>6</xdr:row>
      <xdr:rowOff>0</xdr:rowOff>
    </xdr:to>
    <xdr:pic>
      <xdr:nvPicPr>
        <xdr:cNvPr id="49" name="Combo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191125" y="8763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638175</xdr:colOff>
      <xdr:row>7</xdr:row>
      <xdr:rowOff>9525</xdr:rowOff>
    </xdr:to>
    <xdr:pic>
      <xdr:nvPicPr>
        <xdr:cNvPr id="50" name="Combo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191125" y="10477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638175</xdr:colOff>
      <xdr:row>8</xdr:row>
      <xdr:rowOff>0</xdr:rowOff>
    </xdr:to>
    <xdr:pic>
      <xdr:nvPicPr>
        <xdr:cNvPr id="51" name="Combo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191125" y="12096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638175</xdr:colOff>
      <xdr:row>9</xdr:row>
      <xdr:rowOff>0</xdr:rowOff>
    </xdr:to>
    <xdr:pic>
      <xdr:nvPicPr>
        <xdr:cNvPr id="52" name="Combo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191125" y="13811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638175</xdr:colOff>
      <xdr:row>10</xdr:row>
      <xdr:rowOff>9525</xdr:rowOff>
    </xdr:to>
    <xdr:pic>
      <xdr:nvPicPr>
        <xdr:cNvPr id="53" name="Combo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191125" y="15525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638175</xdr:colOff>
      <xdr:row>11</xdr:row>
      <xdr:rowOff>9525</xdr:rowOff>
    </xdr:to>
    <xdr:pic>
      <xdr:nvPicPr>
        <xdr:cNvPr id="54" name="Combo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191125" y="17145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638175</xdr:colOff>
      <xdr:row>12</xdr:row>
      <xdr:rowOff>9525</xdr:rowOff>
    </xdr:to>
    <xdr:pic>
      <xdr:nvPicPr>
        <xdr:cNvPr id="55" name="Combo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191125" y="18764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638175</xdr:colOff>
      <xdr:row>13</xdr:row>
      <xdr:rowOff>0</xdr:rowOff>
    </xdr:to>
    <xdr:pic>
      <xdr:nvPicPr>
        <xdr:cNvPr id="56" name="Combo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191125" y="20383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638175</xdr:colOff>
      <xdr:row>14</xdr:row>
      <xdr:rowOff>0</xdr:rowOff>
    </xdr:to>
    <xdr:pic>
      <xdr:nvPicPr>
        <xdr:cNvPr id="57" name="Combo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191125" y="22098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638175</xdr:colOff>
      <xdr:row>15</xdr:row>
      <xdr:rowOff>0</xdr:rowOff>
    </xdr:to>
    <xdr:pic>
      <xdr:nvPicPr>
        <xdr:cNvPr id="58" name="Combo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191125" y="23812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638175</xdr:colOff>
      <xdr:row>16</xdr:row>
      <xdr:rowOff>0</xdr:rowOff>
    </xdr:to>
    <xdr:pic>
      <xdr:nvPicPr>
        <xdr:cNvPr id="59" name="Combo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191125" y="25527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638175</xdr:colOff>
      <xdr:row>17</xdr:row>
      <xdr:rowOff>9525</xdr:rowOff>
    </xdr:to>
    <xdr:pic>
      <xdr:nvPicPr>
        <xdr:cNvPr id="60" name="ComboBox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191125" y="27241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638175</xdr:colOff>
      <xdr:row>18</xdr:row>
      <xdr:rowOff>9525</xdr:rowOff>
    </xdr:to>
    <xdr:pic>
      <xdr:nvPicPr>
        <xdr:cNvPr id="61" name="Combo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191125" y="28860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638175</xdr:colOff>
      <xdr:row>19</xdr:row>
      <xdr:rowOff>9525</xdr:rowOff>
    </xdr:to>
    <xdr:pic>
      <xdr:nvPicPr>
        <xdr:cNvPr id="62" name="Combo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191125" y="30480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638175</xdr:colOff>
      <xdr:row>20</xdr:row>
      <xdr:rowOff>9525</xdr:rowOff>
    </xdr:to>
    <xdr:pic>
      <xdr:nvPicPr>
        <xdr:cNvPr id="63" name="Combo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191125" y="3209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638175</xdr:colOff>
      <xdr:row>21</xdr:row>
      <xdr:rowOff>9525</xdr:rowOff>
    </xdr:to>
    <xdr:pic>
      <xdr:nvPicPr>
        <xdr:cNvPr id="64" name="Combo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191125" y="33718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638175</xdr:colOff>
      <xdr:row>22</xdr:row>
      <xdr:rowOff>9525</xdr:rowOff>
    </xdr:to>
    <xdr:pic>
      <xdr:nvPicPr>
        <xdr:cNvPr id="65" name="Combo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191125" y="35337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638175</xdr:colOff>
      <xdr:row>23</xdr:row>
      <xdr:rowOff>9525</xdr:rowOff>
    </xdr:to>
    <xdr:pic>
      <xdr:nvPicPr>
        <xdr:cNvPr id="66" name="ComboBox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191125" y="36957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638175</xdr:colOff>
      <xdr:row>24</xdr:row>
      <xdr:rowOff>9525</xdr:rowOff>
    </xdr:to>
    <xdr:pic>
      <xdr:nvPicPr>
        <xdr:cNvPr id="67" name="ComboBox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191125" y="3857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38</xdr:row>
      <xdr:rowOff>47625</xdr:rowOff>
    </xdr:from>
    <xdr:to>
      <xdr:col>5</xdr:col>
      <xdr:colOff>257175</xdr:colOff>
      <xdr:row>40</xdr:row>
      <xdr:rowOff>0</xdr:rowOff>
    </xdr:to>
    <xdr:pic>
      <xdr:nvPicPr>
        <xdr:cNvPr id="1" name="btnGerma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865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142875</xdr:rowOff>
    </xdr:from>
    <xdr:to>
      <xdr:col>7</xdr:col>
      <xdr:colOff>0</xdr:colOff>
      <xdr:row>37</xdr:row>
      <xdr:rowOff>0</xdr:rowOff>
    </xdr:to>
    <xdr:pic>
      <xdr:nvPicPr>
        <xdr:cNvPr id="2" name="cb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8864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37</xdr:row>
      <xdr:rowOff>0</xdr:rowOff>
    </xdr:from>
    <xdr:to>
      <xdr:col>7</xdr:col>
      <xdr:colOff>0</xdr:colOff>
      <xdr:row>38</xdr:row>
      <xdr:rowOff>28575</xdr:rowOff>
    </xdr:to>
    <xdr:pic>
      <xdr:nvPicPr>
        <xdr:cNvPr id="3" name="cb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60769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38</xdr:row>
      <xdr:rowOff>47625</xdr:rowOff>
    </xdr:from>
    <xdr:to>
      <xdr:col>5</xdr:col>
      <xdr:colOff>257175</xdr:colOff>
      <xdr:row>40</xdr:row>
      <xdr:rowOff>0</xdr:rowOff>
    </xdr:to>
    <xdr:pic>
      <xdr:nvPicPr>
        <xdr:cNvPr id="1" name="btnIt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865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142875</xdr:rowOff>
    </xdr:from>
    <xdr:to>
      <xdr:col>7</xdr:col>
      <xdr:colOff>0</xdr:colOff>
      <xdr:row>37</xdr:row>
      <xdr:rowOff>0</xdr:rowOff>
    </xdr:to>
    <xdr:pic>
      <xdr:nvPicPr>
        <xdr:cNvPr id="2" name="cb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8864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37</xdr:row>
      <xdr:rowOff>0</xdr:rowOff>
    </xdr:from>
    <xdr:to>
      <xdr:col>7</xdr:col>
      <xdr:colOff>0</xdr:colOff>
      <xdr:row>38</xdr:row>
      <xdr:rowOff>28575</xdr:rowOff>
    </xdr:to>
    <xdr:pic>
      <xdr:nvPicPr>
        <xdr:cNvPr id="3" name="cb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60769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38</xdr:row>
      <xdr:rowOff>47625</xdr:rowOff>
    </xdr:from>
    <xdr:to>
      <xdr:col>5</xdr:col>
      <xdr:colOff>257175</xdr:colOff>
      <xdr:row>40</xdr:row>
      <xdr:rowOff>0</xdr:rowOff>
    </xdr:to>
    <xdr:pic>
      <xdr:nvPicPr>
        <xdr:cNvPr id="1" name="btnJa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865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142875</xdr:rowOff>
    </xdr:from>
    <xdr:to>
      <xdr:col>7</xdr:col>
      <xdr:colOff>0</xdr:colOff>
      <xdr:row>37</xdr:row>
      <xdr:rowOff>0</xdr:rowOff>
    </xdr:to>
    <xdr:pic>
      <xdr:nvPicPr>
        <xdr:cNvPr id="2" name="cb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8864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37</xdr:row>
      <xdr:rowOff>0</xdr:rowOff>
    </xdr:from>
    <xdr:to>
      <xdr:col>7</xdr:col>
      <xdr:colOff>0</xdr:colOff>
      <xdr:row>38</xdr:row>
      <xdr:rowOff>28575</xdr:rowOff>
    </xdr:to>
    <xdr:pic>
      <xdr:nvPicPr>
        <xdr:cNvPr id="3" name="cb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60769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37</xdr:row>
      <xdr:rowOff>104775</xdr:rowOff>
    </xdr:from>
    <xdr:to>
      <xdr:col>1</xdr:col>
      <xdr:colOff>800100</xdr:colOff>
      <xdr:row>39</xdr:row>
      <xdr:rowOff>66675</xdr:rowOff>
    </xdr:to>
    <xdr:pic>
      <xdr:nvPicPr>
        <xdr:cNvPr id="1" name="btnUSS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33</xdr:row>
      <xdr:rowOff>142875</xdr:rowOff>
    </xdr:from>
    <xdr:to>
      <xdr:col>7</xdr:col>
      <xdr:colOff>0</xdr:colOff>
      <xdr:row>35</xdr:row>
      <xdr:rowOff>0</xdr:rowOff>
    </xdr:to>
    <xdr:pic>
      <xdr:nvPicPr>
        <xdr:cNvPr id="2" name="cb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56260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0</xdr:rowOff>
    </xdr:from>
    <xdr:to>
      <xdr:col>7</xdr:col>
      <xdr:colOff>0</xdr:colOff>
      <xdr:row>36</xdr:row>
      <xdr:rowOff>28575</xdr:rowOff>
    </xdr:to>
    <xdr:pic>
      <xdr:nvPicPr>
        <xdr:cNvPr id="3" name="cb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575310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36</xdr:row>
      <xdr:rowOff>19050</xdr:rowOff>
    </xdr:from>
    <xdr:to>
      <xdr:col>7</xdr:col>
      <xdr:colOff>0</xdr:colOff>
      <xdr:row>37</xdr:row>
      <xdr:rowOff>38100</xdr:rowOff>
    </xdr:to>
    <xdr:pic>
      <xdr:nvPicPr>
        <xdr:cNvPr id="4" name="cb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5934075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37</xdr:row>
      <xdr:rowOff>38100</xdr:rowOff>
    </xdr:from>
    <xdr:to>
      <xdr:col>7</xdr:col>
      <xdr:colOff>0</xdr:colOff>
      <xdr:row>38</xdr:row>
      <xdr:rowOff>66675</xdr:rowOff>
    </xdr:to>
    <xdr:pic>
      <xdr:nvPicPr>
        <xdr:cNvPr id="5" name="cb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6124575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2</xdr:row>
      <xdr:rowOff>85725</xdr:rowOff>
    </xdr:from>
    <xdr:to>
      <xdr:col>9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48200" y="504825"/>
          <a:ext cx="1162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161925</xdr:rowOff>
    </xdr:from>
    <xdr:to>
      <xdr:col>10</xdr:col>
      <xdr:colOff>0</xdr:colOff>
      <xdr:row>6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4648200" y="100012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104775</xdr:rowOff>
    </xdr:from>
    <xdr:to>
      <xdr:col>6</xdr:col>
      <xdr:colOff>361950</xdr:colOff>
      <xdr:row>5</xdr:row>
      <xdr:rowOff>95250</xdr:rowOff>
    </xdr:to>
    <xdr:sp>
      <xdr:nvSpPr>
        <xdr:cNvPr id="3" name="Line 5"/>
        <xdr:cNvSpPr>
          <a:spLocks/>
        </xdr:cNvSpPr>
      </xdr:nvSpPr>
      <xdr:spPr>
        <a:xfrm>
          <a:off x="2905125" y="942975"/>
          <a:ext cx="942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4</xdr:col>
      <xdr:colOff>0</xdr:colOff>
      <xdr:row>4</xdr:row>
      <xdr:rowOff>85725</xdr:rowOff>
    </xdr:to>
    <xdr:sp>
      <xdr:nvSpPr>
        <xdr:cNvPr id="4" name="Line 6"/>
        <xdr:cNvSpPr>
          <a:spLocks/>
        </xdr:cNvSpPr>
      </xdr:nvSpPr>
      <xdr:spPr>
        <a:xfrm>
          <a:off x="1743075" y="923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95250</xdr:rowOff>
    </xdr:from>
    <xdr:to>
      <xdr:col>3</xdr:col>
      <xdr:colOff>581025</xdr:colOff>
      <xdr:row>8</xdr:row>
      <xdr:rowOff>95250</xdr:rowOff>
    </xdr:to>
    <xdr:sp>
      <xdr:nvSpPr>
        <xdr:cNvPr id="5" name="Line 10"/>
        <xdr:cNvSpPr>
          <a:spLocks/>
        </xdr:cNvSpPr>
      </xdr:nvSpPr>
      <xdr:spPr>
        <a:xfrm>
          <a:off x="1752600" y="1771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19050</xdr:rowOff>
    </xdr:from>
    <xdr:to>
      <xdr:col>7</xdr:col>
      <xdr:colOff>228600</xdr:colOff>
      <xdr:row>9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4295775" y="14859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142875</xdr:rowOff>
    </xdr:from>
    <xdr:to>
      <xdr:col>9</xdr:col>
      <xdr:colOff>0</xdr:colOff>
      <xdr:row>12</xdr:row>
      <xdr:rowOff>28575</xdr:rowOff>
    </xdr:to>
    <xdr:sp>
      <xdr:nvSpPr>
        <xdr:cNvPr id="7" name="Line 14"/>
        <xdr:cNvSpPr>
          <a:spLocks/>
        </xdr:cNvSpPr>
      </xdr:nvSpPr>
      <xdr:spPr>
        <a:xfrm flipH="1" flipV="1">
          <a:off x="4657725" y="2238375"/>
          <a:ext cx="571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18</xdr:row>
      <xdr:rowOff>190500</xdr:rowOff>
    </xdr:from>
    <xdr:to>
      <xdr:col>9</xdr:col>
      <xdr:colOff>285750</xdr:colOff>
      <xdr:row>20</xdr:row>
      <xdr:rowOff>9525</xdr:rowOff>
    </xdr:to>
    <xdr:sp>
      <xdr:nvSpPr>
        <xdr:cNvPr id="8" name="Line 18"/>
        <xdr:cNvSpPr>
          <a:spLocks/>
        </xdr:cNvSpPr>
      </xdr:nvSpPr>
      <xdr:spPr>
        <a:xfrm flipH="1" flipV="1">
          <a:off x="5514975" y="3952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104775</xdr:rowOff>
    </xdr:from>
    <xdr:to>
      <xdr:col>7</xdr:col>
      <xdr:colOff>0</xdr:colOff>
      <xdr:row>10</xdr:row>
      <xdr:rowOff>104775</xdr:rowOff>
    </xdr:to>
    <xdr:sp>
      <xdr:nvSpPr>
        <xdr:cNvPr id="9" name="Line 20"/>
        <xdr:cNvSpPr>
          <a:spLocks/>
        </xdr:cNvSpPr>
      </xdr:nvSpPr>
      <xdr:spPr>
        <a:xfrm>
          <a:off x="2905125" y="1781175"/>
          <a:ext cx="1162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12</xdr:row>
      <xdr:rowOff>180975</xdr:rowOff>
    </xdr:from>
    <xdr:to>
      <xdr:col>5</xdr:col>
      <xdr:colOff>9525</xdr:colOff>
      <xdr:row>14</xdr:row>
      <xdr:rowOff>9525</xdr:rowOff>
    </xdr:to>
    <xdr:sp>
      <xdr:nvSpPr>
        <xdr:cNvPr id="10" name="Line 26"/>
        <xdr:cNvSpPr>
          <a:spLocks/>
        </xdr:cNvSpPr>
      </xdr:nvSpPr>
      <xdr:spPr>
        <a:xfrm>
          <a:off x="2714625" y="2695575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142875</xdr:rowOff>
    </xdr:from>
    <xdr:to>
      <xdr:col>6</xdr:col>
      <xdr:colOff>571500</xdr:colOff>
      <xdr:row>14</xdr:row>
      <xdr:rowOff>19050</xdr:rowOff>
    </xdr:to>
    <xdr:sp>
      <xdr:nvSpPr>
        <xdr:cNvPr id="11" name="Line 28"/>
        <xdr:cNvSpPr>
          <a:spLocks/>
        </xdr:cNvSpPr>
      </xdr:nvSpPr>
      <xdr:spPr>
        <a:xfrm flipV="1">
          <a:off x="3228975" y="2238375"/>
          <a:ext cx="828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16</xdr:row>
      <xdr:rowOff>180975</xdr:rowOff>
    </xdr:from>
    <xdr:to>
      <xdr:col>5</xdr:col>
      <xdr:colOff>38100</xdr:colOff>
      <xdr:row>18</xdr:row>
      <xdr:rowOff>28575</xdr:rowOff>
    </xdr:to>
    <xdr:sp>
      <xdr:nvSpPr>
        <xdr:cNvPr id="12" name="Line 29"/>
        <xdr:cNvSpPr>
          <a:spLocks/>
        </xdr:cNvSpPr>
      </xdr:nvSpPr>
      <xdr:spPr>
        <a:xfrm flipH="1" flipV="1">
          <a:off x="2771775" y="3533775"/>
          <a:ext cx="1714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22</xdr:row>
      <xdr:rowOff>0</xdr:rowOff>
    </xdr:from>
    <xdr:to>
      <xdr:col>10</xdr:col>
      <xdr:colOff>57150</xdr:colOff>
      <xdr:row>24</xdr:row>
      <xdr:rowOff>85725</xdr:rowOff>
    </xdr:to>
    <xdr:sp>
      <xdr:nvSpPr>
        <xdr:cNvPr id="13" name="Line 33"/>
        <xdr:cNvSpPr>
          <a:spLocks/>
        </xdr:cNvSpPr>
      </xdr:nvSpPr>
      <xdr:spPr>
        <a:xfrm flipH="1" flipV="1">
          <a:off x="5476875" y="4600575"/>
          <a:ext cx="390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22</xdr:row>
      <xdr:rowOff>0</xdr:rowOff>
    </xdr:from>
    <xdr:to>
      <xdr:col>9</xdr:col>
      <xdr:colOff>85725</xdr:colOff>
      <xdr:row>26</xdr:row>
      <xdr:rowOff>0</xdr:rowOff>
    </xdr:to>
    <xdr:sp>
      <xdr:nvSpPr>
        <xdr:cNvPr id="14" name="Line 34"/>
        <xdr:cNvSpPr>
          <a:spLocks/>
        </xdr:cNvSpPr>
      </xdr:nvSpPr>
      <xdr:spPr>
        <a:xfrm flipV="1">
          <a:off x="4943475" y="4600575"/>
          <a:ext cx="3714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76200</xdr:rowOff>
    </xdr:from>
    <xdr:to>
      <xdr:col>7</xdr:col>
      <xdr:colOff>571500</xdr:colOff>
      <xdr:row>28</xdr:row>
      <xdr:rowOff>85725</xdr:rowOff>
    </xdr:to>
    <xdr:sp>
      <xdr:nvSpPr>
        <xdr:cNvPr id="15" name="Line 38"/>
        <xdr:cNvSpPr>
          <a:spLocks/>
        </xdr:cNvSpPr>
      </xdr:nvSpPr>
      <xdr:spPr>
        <a:xfrm flipV="1">
          <a:off x="3486150" y="5715000"/>
          <a:ext cx="1152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85725</xdr:rowOff>
    </xdr:from>
    <xdr:to>
      <xdr:col>5</xdr:col>
      <xdr:colOff>0</xdr:colOff>
      <xdr:row>28</xdr:row>
      <xdr:rowOff>85725</xdr:rowOff>
    </xdr:to>
    <xdr:sp>
      <xdr:nvSpPr>
        <xdr:cNvPr id="16" name="Line 41"/>
        <xdr:cNvSpPr>
          <a:spLocks/>
        </xdr:cNvSpPr>
      </xdr:nvSpPr>
      <xdr:spPr>
        <a:xfrm flipV="1">
          <a:off x="1743075" y="59340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21</xdr:row>
      <xdr:rowOff>180975</xdr:rowOff>
    </xdr:from>
    <xdr:to>
      <xdr:col>8</xdr:col>
      <xdr:colOff>571500</xdr:colOff>
      <xdr:row>24</xdr:row>
      <xdr:rowOff>133350</xdr:rowOff>
    </xdr:to>
    <xdr:sp>
      <xdr:nvSpPr>
        <xdr:cNvPr id="17" name="Line 42"/>
        <xdr:cNvSpPr>
          <a:spLocks/>
        </xdr:cNvSpPr>
      </xdr:nvSpPr>
      <xdr:spPr>
        <a:xfrm flipV="1">
          <a:off x="3476625" y="4572000"/>
          <a:ext cx="1743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22</xdr:row>
      <xdr:rowOff>9525</xdr:rowOff>
    </xdr:from>
    <xdr:to>
      <xdr:col>2</xdr:col>
      <xdr:colOff>76200</xdr:colOff>
      <xdr:row>23</xdr:row>
      <xdr:rowOff>28575</xdr:rowOff>
    </xdr:to>
    <xdr:sp>
      <xdr:nvSpPr>
        <xdr:cNvPr id="18" name="Line 44"/>
        <xdr:cNvSpPr>
          <a:spLocks/>
        </xdr:cNvSpPr>
      </xdr:nvSpPr>
      <xdr:spPr>
        <a:xfrm flipH="1" flipV="1">
          <a:off x="1076325" y="461010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19</xdr:row>
      <xdr:rowOff>104775</xdr:rowOff>
    </xdr:from>
    <xdr:to>
      <xdr:col>2</xdr:col>
      <xdr:colOff>419100</xdr:colOff>
      <xdr:row>20</xdr:row>
      <xdr:rowOff>38100</xdr:rowOff>
    </xdr:to>
    <xdr:sp>
      <xdr:nvSpPr>
        <xdr:cNvPr id="19" name="Line 46"/>
        <xdr:cNvSpPr>
          <a:spLocks/>
        </xdr:cNvSpPr>
      </xdr:nvSpPr>
      <xdr:spPr>
        <a:xfrm flipH="1" flipV="1">
          <a:off x="1143000" y="4076700"/>
          <a:ext cx="438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24</xdr:row>
      <xdr:rowOff>85725</xdr:rowOff>
    </xdr:from>
    <xdr:to>
      <xdr:col>5</xdr:col>
      <xdr:colOff>0</xdr:colOff>
      <xdr:row>24</xdr:row>
      <xdr:rowOff>85725</xdr:rowOff>
    </xdr:to>
    <xdr:sp>
      <xdr:nvSpPr>
        <xdr:cNvPr id="20" name="Line 47"/>
        <xdr:cNvSpPr>
          <a:spLocks/>
        </xdr:cNvSpPr>
      </xdr:nvSpPr>
      <xdr:spPr>
        <a:xfrm>
          <a:off x="1743075" y="5095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15</xdr:row>
      <xdr:rowOff>200025</xdr:rowOff>
    </xdr:from>
    <xdr:to>
      <xdr:col>2</xdr:col>
      <xdr:colOff>561975</xdr:colOff>
      <xdr:row>18</xdr:row>
      <xdr:rowOff>9525</xdr:rowOff>
    </xdr:to>
    <xdr:sp>
      <xdr:nvSpPr>
        <xdr:cNvPr id="21" name="Line 48"/>
        <xdr:cNvSpPr>
          <a:spLocks/>
        </xdr:cNvSpPr>
      </xdr:nvSpPr>
      <xdr:spPr>
        <a:xfrm flipV="1">
          <a:off x="1066800" y="3343275"/>
          <a:ext cx="657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0</xdr:rowOff>
    </xdr:from>
    <xdr:to>
      <xdr:col>3</xdr:col>
      <xdr:colOff>276225</xdr:colOff>
      <xdr:row>17</xdr:row>
      <xdr:rowOff>19050</xdr:rowOff>
    </xdr:to>
    <xdr:sp>
      <xdr:nvSpPr>
        <xdr:cNvPr id="22" name="Line 49"/>
        <xdr:cNvSpPr>
          <a:spLocks/>
        </xdr:cNvSpPr>
      </xdr:nvSpPr>
      <xdr:spPr>
        <a:xfrm flipH="1" flipV="1">
          <a:off x="2019300" y="33528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5</xdr:row>
      <xdr:rowOff>0</xdr:rowOff>
    </xdr:from>
    <xdr:to>
      <xdr:col>2</xdr:col>
      <xdr:colOff>238125</xdr:colOff>
      <xdr:row>7</xdr:row>
      <xdr:rowOff>190500</xdr:rowOff>
    </xdr:to>
    <xdr:sp>
      <xdr:nvSpPr>
        <xdr:cNvPr id="23" name="Line 8"/>
        <xdr:cNvSpPr>
          <a:spLocks/>
        </xdr:cNvSpPr>
      </xdr:nvSpPr>
      <xdr:spPr>
        <a:xfrm flipH="1" flipV="1">
          <a:off x="1400175" y="10477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6</xdr:row>
      <xdr:rowOff>9525</xdr:rowOff>
    </xdr:from>
    <xdr:to>
      <xdr:col>2</xdr:col>
      <xdr:colOff>400050</xdr:colOff>
      <xdr:row>7</xdr:row>
      <xdr:rowOff>28575</xdr:rowOff>
    </xdr:to>
    <xdr:pic>
      <xdr:nvPicPr>
        <xdr:cNvPr id="24" name="Carib_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668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6</xdr:row>
      <xdr:rowOff>9525</xdr:rowOff>
    </xdr:from>
    <xdr:to>
      <xdr:col>2</xdr:col>
      <xdr:colOff>571500</xdr:colOff>
      <xdr:row>7</xdr:row>
      <xdr:rowOff>47625</xdr:rowOff>
    </xdr:to>
    <xdr:pic>
      <xdr:nvPicPr>
        <xdr:cNvPr id="25" name="SpinCarib_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26682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5</xdr:row>
      <xdr:rowOff>0</xdr:rowOff>
    </xdr:from>
    <xdr:to>
      <xdr:col>4</xdr:col>
      <xdr:colOff>285750</xdr:colOff>
      <xdr:row>7</xdr:row>
      <xdr:rowOff>9525</xdr:rowOff>
    </xdr:to>
    <xdr:sp>
      <xdr:nvSpPr>
        <xdr:cNvPr id="26" name="Line 11"/>
        <xdr:cNvSpPr>
          <a:spLocks/>
        </xdr:cNvSpPr>
      </xdr:nvSpPr>
      <xdr:spPr>
        <a:xfrm flipV="1">
          <a:off x="2609850" y="1047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</xdr:row>
      <xdr:rowOff>152400</xdr:rowOff>
    </xdr:from>
    <xdr:to>
      <xdr:col>4</xdr:col>
      <xdr:colOff>438150</xdr:colOff>
      <xdr:row>6</xdr:row>
      <xdr:rowOff>171450</xdr:rowOff>
    </xdr:to>
    <xdr:pic>
      <xdr:nvPicPr>
        <xdr:cNvPr id="27" name="CA_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1200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5</xdr:row>
      <xdr:rowOff>152400</xdr:rowOff>
    </xdr:from>
    <xdr:to>
      <xdr:col>5</xdr:col>
      <xdr:colOff>28575</xdr:colOff>
      <xdr:row>6</xdr:row>
      <xdr:rowOff>190500</xdr:rowOff>
    </xdr:to>
    <xdr:pic>
      <xdr:nvPicPr>
        <xdr:cNvPr id="28" name="SpinCA_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20015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8</xdr:row>
      <xdr:rowOff>200025</xdr:rowOff>
    </xdr:from>
    <xdr:to>
      <xdr:col>4</xdr:col>
      <xdr:colOff>276225</xdr:colOff>
      <xdr:row>10</xdr:row>
      <xdr:rowOff>190500</xdr:rowOff>
    </xdr:to>
    <xdr:sp>
      <xdr:nvSpPr>
        <xdr:cNvPr id="29" name="Line 12"/>
        <xdr:cNvSpPr>
          <a:spLocks/>
        </xdr:cNvSpPr>
      </xdr:nvSpPr>
      <xdr:spPr>
        <a:xfrm flipH="1" flipV="1">
          <a:off x="2600325" y="18764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142875</xdr:rowOff>
    </xdr:from>
    <xdr:to>
      <xdr:col>4</xdr:col>
      <xdr:colOff>419100</xdr:colOff>
      <xdr:row>10</xdr:row>
      <xdr:rowOff>161925</xdr:rowOff>
    </xdr:to>
    <xdr:pic>
      <xdr:nvPicPr>
        <xdr:cNvPr id="30" name="MoA_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20288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9</xdr:row>
      <xdr:rowOff>142875</xdr:rowOff>
    </xdr:from>
    <xdr:to>
      <xdr:col>5</xdr:col>
      <xdr:colOff>9525</xdr:colOff>
      <xdr:row>10</xdr:row>
      <xdr:rowOff>180975</xdr:rowOff>
    </xdr:to>
    <xdr:pic>
      <xdr:nvPicPr>
        <xdr:cNvPr id="31" name="SpinMoA_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02882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25</xdr:row>
      <xdr:rowOff>0</xdr:rowOff>
    </xdr:from>
    <xdr:to>
      <xdr:col>2</xdr:col>
      <xdr:colOff>266700</xdr:colOff>
      <xdr:row>27</xdr:row>
      <xdr:rowOff>19050</xdr:rowOff>
    </xdr:to>
    <xdr:sp>
      <xdr:nvSpPr>
        <xdr:cNvPr id="32" name="Line 40"/>
        <xdr:cNvSpPr>
          <a:spLocks/>
        </xdr:cNvSpPr>
      </xdr:nvSpPr>
      <xdr:spPr>
        <a:xfrm flipV="1">
          <a:off x="1428750" y="5219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25</xdr:row>
      <xdr:rowOff>133350</xdr:rowOff>
    </xdr:from>
    <xdr:to>
      <xdr:col>2</xdr:col>
      <xdr:colOff>409575</xdr:colOff>
      <xdr:row>26</xdr:row>
      <xdr:rowOff>161925</xdr:rowOff>
    </xdr:to>
    <xdr:pic>
      <xdr:nvPicPr>
        <xdr:cNvPr id="33" name="CN_SEI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5353050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25</xdr:row>
      <xdr:rowOff>133350</xdr:rowOff>
    </xdr:from>
    <xdr:to>
      <xdr:col>3</xdr:col>
      <xdr:colOff>0</xdr:colOff>
      <xdr:row>26</xdr:row>
      <xdr:rowOff>180975</xdr:rowOff>
    </xdr:to>
    <xdr:pic>
      <xdr:nvPicPr>
        <xdr:cNvPr id="34" name="SpinCN_SE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5353050"/>
          <a:ext cx="171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25</xdr:row>
      <xdr:rowOff>0</xdr:rowOff>
    </xdr:from>
    <xdr:to>
      <xdr:col>5</xdr:col>
      <xdr:colOff>266700</xdr:colOff>
      <xdr:row>27</xdr:row>
      <xdr:rowOff>9525</xdr:rowOff>
    </xdr:to>
    <xdr:sp>
      <xdr:nvSpPr>
        <xdr:cNvPr id="35" name="Line 39"/>
        <xdr:cNvSpPr>
          <a:spLocks/>
        </xdr:cNvSpPr>
      </xdr:nvSpPr>
      <xdr:spPr>
        <a:xfrm flipV="1">
          <a:off x="3171825" y="52197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25</xdr:row>
      <xdr:rowOff>123825</xdr:rowOff>
    </xdr:from>
    <xdr:to>
      <xdr:col>5</xdr:col>
      <xdr:colOff>409575</xdr:colOff>
      <xdr:row>26</xdr:row>
      <xdr:rowOff>152400</xdr:rowOff>
    </xdr:to>
    <xdr:pic>
      <xdr:nvPicPr>
        <xdr:cNvPr id="36" name="EIO_WI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19425" y="53435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25</xdr:row>
      <xdr:rowOff>123825</xdr:rowOff>
    </xdr:from>
    <xdr:to>
      <xdr:col>6</xdr:col>
      <xdr:colOff>0</xdr:colOff>
      <xdr:row>26</xdr:row>
      <xdr:rowOff>171450</xdr:rowOff>
    </xdr:to>
    <xdr:pic>
      <xdr:nvPicPr>
        <xdr:cNvPr id="37" name="SpinEIO_W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5343525"/>
          <a:ext cx="171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8</xdr:row>
      <xdr:rowOff>0</xdr:rowOff>
    </xdr:from>
    <xdr:to>
      <xdr:col>10</xdr:col>
      <xdr:colOff>266700</xdr:colOff>
      <xdr:row>12</xdr:row>
      <xdr:rowOff>0</xdr:rowOff>
    </xdr:to>
    <xdr:sp>
      <xdr:nvSpPr>
        <xdr:cNvPr id="38" name="Line 22"/>
        <xdr:cNvSpPr>
          <a:spLocks/>
        </xdr:cNvSpPr>
      </xdr:nvSpPr>
      <xdr:spPr>
        <a:xfrm flipV="1">
          <a:off x="5534025" y="1676400"/>
          <a:ext cx="5429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10</xdr:row>
      <xdr:rowOff>28575</xdr:rowOff>
    </xdr:from>
    <xdr:to>
      <xdr:col>10</xdr:col>
      <xdr:colOff>28575</xdr:colOff>
      <xdr:row>11</xdr:row>
      <xdr:rowOff>47625</xdr:rowOff>
    </xdr:to>
    <xdr:pic>
      <xdr:nvPicPr>
        <xdr:cNvPr id="39" name="Wes_Franc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2124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10</xdr:row>
      <xdr:rowOff>28575</xdr:rowOff>
    </xdr:from>
    <xdr:to>
      <xdr:col>10</xdr:col>
      <xdr:colOff>200025</xdr:colOff>
      <xdr:row>11</xdr:row>
      <xdr:rowOff>66675</xdr:rowOff>
    </xdr:to>
    <xdr:pic>
      <xdr:nvPicPr>
        <xdr:cNvPr id="40" name="SpinWes_Fra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12407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</xdr:row>
      <xdr:rowOff>104775</xdr:rowOff>
    </xdr:from>
    <xdr:to>
      <xdr:col>10</xdr:col>
      <xdr:colOff>9525</xdr:colOff>
      <xdr:row>7</xdr:row>
      <xdr:rowOff>85725</xdr:rowOff>
    </xdr:to>
    <xdr:sp>
      <xdr:nvSpPr>
        <xdr:cNvPr id="41" name="Line 3"/>
        <xdr:cNvSpPr>
          <a:spLocks/>
        </xdr:cNvSpPr>
      </xdr:nvSpPr>
      <xdr:spPr>
        <a:xfrm>
          <a:off x="4648200" y="1362075"/>
          <a:ext cx="1171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6</xdr:row>
      <xdr:rowOff>95250</xdr:rowOff>
    </xdr:from>
    <xdr:to>
      <xdr:col>8</xdr:col>
      <xdr:colOff>561975</xdr:colOff>
      <xdr:row>7</xdr:row>
      <xdr:rowOff>114300</xdr:rowOff>
    </xdr:to>
    <xdr:pic>
      <xdr:nvPicPr>
        <xdr:cNvPr id="42" name="BoB_Franc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14900" y="13525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6</xdr:row>
      <xdr:rowOff>95250</xdr:rowOff>
    </xdr:from>
    <xdr:to>
      <xdr:col>9</xdr:col>
      <xdr:colOff>152400</xdr:colOff>
      <xdr:row>7</xdr:row>
      <xdr:rowOff>133350</xdr:rowOff>
    </xdr:to>
    <xdr:pic>
      <xdr:nvPicPr>
        <xdr:cNvPr id="43" name="SpinBoB_Fra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35255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161925</xdr:rowOff>
    </xdr:from>
    <xdr:to>
      <xdr:col>10</xdr:col>
      <xdr:colOff>0</xdr:colOff>
      <xdr:row>10</xdr:row>
      <xdr:rowOff>104775</xdr:rowOff>
    </xdr:to>
    <xdr:sp>
      <xdr:nvSpPr>
        <xdr:cNvPr id="44" name="Line 16"/>
        <xdr:cNvSpPr>
          <a:spLocks/>
        </xdr:cNvSpPr>
      </xdr:nvSpPr>
      <xdr:spPr>
        <a:xfrm flipV="1">
          <a:off x="4648200" y="1628775"/>
          <a:ext cx="1162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8</xdr:row>
      <xdr:rowOff>104775</xdr:rowOff>
    </xdr:from>
    <xdr:to>
      <xdr:col>9</xdr:col>
      <xdr:colOff>152400</xdr:colOff>
      <xdr:row>9</xdr:row>
      <xdr:rowOff>123825</xdr:rowOff>
    </xdr:to>
    <xdr:pic>
      <xdr:nvPicPr>
        <xdr:cNvPr id="45" name="StV_Franc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86350" y="17811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8</xdr:row>
      <xdr:rowOff>104775</xdr:rowOff>
    </xdr:from>
    <xdr:to>
      <xdr:col>9</xdr:col>
      <xdr:colOff>323850</xdr:colOff>
      <xdr:row>9</xdr:row>
      <xdr:rowOff>142875</xdr:rowOff>
    </xdr:to>
    <xdr:pic>
      <xdr:nvPicPr>
        <xdr:cNvPr id="46" name="SpinStV_Fra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78117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104775</xdr:rowOff>
    </xdr:from>
    <xdr:to>
      <xdr:col>7</xdr:col>
      <xdr:colOff>0</xdr:colOff>
      <xdr:row>4</xdr:row>
      <xdr:rowOff>47625</xdr:rowOff>
    </xdr:to>
    <xdr:sp>
      <xdr:nvSpPr>
        <xdr:cNvPr id="47" name="Line 4"/>
        <xdr:cNvSpPr>
          <a:spLocks/>
        </xdr:cNvSpPr>
      </xdr:nvSpPr>
      <xdr:spPr>
        <a:xfrm flipV="1">
          <a:off x="2905125" y="523875"/>
          <a:ext cx="1162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171450</xdr:rowOff>
    </xdr:from>
    <xdr:to>
      <xdr:col>6</xdr:col>
      <xdr:colOff>19050</xdr:colOff>
      <xdr:row>3</xdr:row>
      <xdr:rowOff>190500</xdr:rowOff>
    </xdr:to>
    <xdr:pic>
      <xdr:nvPicPr>
        <xdr:cNvPr id="48" name="NA_F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09925" y="5905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</xdr:row>
      <xdr:rowOff>171450</xdr:rowOff>
    </xdr:from>
    <xdr:to>
      <xdr:col>6</xdr:col>
      <xdr:colOff>190500</xdr:colOff>
      <xdr:row>4</xdr:row>
      <xdr:rowOff>0</xdr:rowOff>
    </xdr:to>
    <xdr:pic>
      <xdr:nvPicPr>
        <xdr:cNvPr id="49" name="SpinNA_F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59055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104775</xdr:rowOff>
    </xdr:from>
    <xdr:to>
      <xdr:col>9</xdr:col>
      <xdr:colOff>0</xdr:colOff>
      <xdr:row>21</xdr:row>
      <xdr:rowOff>104775</xdr:rowOff>
    </xdr:to>
    <xdr:sp>
      <xdr:nvSpPr>
        <xdr:cNvPr id="50" name="Line 95"/>
        <xdr:cNvSpPr>
          <a:spLocks/>
        </xdr:cNvSpPr>
      </xdr:nvSpPr>
      <xdr:spPr>
        <a:xfrm flipH="1">
          <a:off x="2324100" y="44958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200025</xdr:rowOff>
    </xdr:from>
    <xdr:to>
      <xdr:col>6</xdr:col>
      <xdr:colOff>314325</xdr:colOff>
      <xdr:row>22</xdr:row>
      <xdr:rowOff>9525</xdr:rowOff>
    </xdr:to>
    <xdr:pic>
      <xdr:nvPicPr>
        <xdr:cNvPr id="51" name="AS_Az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05200" y="43815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20</xdr:row>
      <xdr:rowOff>200025</xdr:rowOff>
    </xdr:from>
    <xdr:to>
      <xdr:col>6</xdr:col>
      <xdr:colOff>485775</xdr:colOff>
      <xdr:row>22</xdr:row>
      <xdr:rowOff>28575</xdr:rowOff>
    </xdr:to>
    <xdr:pic>
      <xdr:nvPicPr>
        <xdr:cNvPr id="52" name="SpinAS_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38150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23</xdr:row>
      <xdr:rowOff>190500</xdr:rowOff>
    </xdr:from>
    <xdr:to>
      <xdr:col>3</xdr:col>
      <xdr:colOff>571500</xdr:colOff>
      <xdr:row>25</xdr:row>
      <xdr:rowOff>0</xdr:rowOff>
    </xdr:to>
    <xdr:pic>
      <xdr:nvPicPr>
        <xdr:cNvPr id="53" name="SEIO_SWI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19300" y="4991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23</xdr:row>
      <xdr:rowOff>190500</xdr:rowOff>
    </xdr:from>
    <xdr:to>
      <xdr:col>4</xdr:col>
      <xdr:colOff>161925</xdr:colOff>
      <xdr:row>25</xdr:row>
      <xdr:rowOff>19050</xdr:rowOff>
    </xdr:to>
    <xdr:pic>
      <xdr:nvPicPr>
        <xdr:cNvPr id="54" name="SpinSEIO_SW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499110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15</xdr:row>
      <xdr:rowOff>190500</xdr:rowOff>
    </xdr:from>
    <xdr:to>
      <xdr:col>9</xdr:col>
      <xdr:colOff>285750</xdr:colOff>
      <xdr:row>16</xdr:row>
      <xdr:rowOff>190500</xdr:rowOff>
    </xdr:to>
    <xdr:sp>
      <xdr:nvSpPr>
        <xdr:cNvPr id="55" name="Line 105"/>
        <xdr:cNvSpPr>
          <a:spLocks/>
        </xdr:cNvSpPr>
      </xdr:nvSpPr>
      <xdr:spPr>
        <a:xfrm flipH="1" flipV="1">
          <a:off x="5514975" y="3333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38</xdr:row>
      <xdr:rowOff>47625</xdr:rowOff>
    </xdr:from>
    <xdr:to>
      <xdr:col>5</xdr:col>
      <xdr:colOff>257175</xdr:colOff>
      <xdr:row>40</xdr:row>
      <xdr:rowOff>0</xdr:rowOff>
    </xdr:to>
    <xdr:pic>
      <xdr:nvPicPr>
        <xdr:cNvPr id="1" name="btnC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865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142875</xdr:rowOff>
    </xdr:from>
    <xdr:to>
      <xdr:col>7</xdr:col>
      <xdr:colOff>0</xdr:colOff>
      <xdr:row>37</xdr:row>
      <xdr:rowOff>0</xdr:rowOff>
    </xdr:to>
    <xdr:pic>
      <xdr:nvPicPr>
        <xdr:cNvPr id="2" name="cb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8864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37</xdr:row>
      <xdr:rowOff>0</xdr:rowOff>
    </xdr:from>
    <xdr:to>
      <xdr:col>7</xdr:col>
      <xdr:colOff>0</xdr:colOff>
      <xdr:row>38</xdr:row>
      <xdr:rowOff>28575</xdr:rowOff>
    </xdr:to>
    <xdr:pic>
      <xdr:nvPicPr>
        <xdr:cNvPr id="3" name="cb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60769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38</xdr:row>
      <xdr:rowOff>47625</xdr:rowOff>
    </xdr:from>
    <xdr:to>
      <xdr:col>5</xdr:col>
      <xdr:colOff>257175</xdr:colOff>
      <xdr:row>40</xdr:row>
      <xdr:rowOff>0</xdr:rowOff>
    </xdr:to>
    <xdr:pic>
      <xdr:nvPicPr>
        <xdr:cNvPr id="1" name="btnFra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865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142875</xdr:rowOff>
    </xdr:from>
    <xdr:to>
      <xdr:col>7</xdr:col>
      <xdr:colOff>0</xdr:colOff>
      <xdr:row>37</xdr:row>
      <xdr:rowOff>0</xdr:rowOff>
    </xdr:to>
    <xdr:pic>
      <xdr:nvPicPr>
        <xdr:cNvPr id="2" name="cb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8864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37</xdr:row>
      <xdr:rowOff>0</xdr:rowOff>
    </xdr:from>
    <xdr:to>
      <xdr:col>7</xdr:col>
      <xdr:colOff>0</xdr:colOff>
      <xdr:row>38</xdr:row>
      <xdr:rowOff>28575</xdr:rowOff>
    </xdr:to>
    <xdr:pic>
      <xdr:nvPicPr>
        <xdr:cNvPr id="3" name="cb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6076950"/>
          <a:ext cx="1343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istory"/>
  <dimension ref="B2:L81"/>
  <sheetViews>
    <sheetView tabSelected="1" workbookViewId="0" topLeftCell="A1">
      <selection activeCell="O43" sqref="O43"/>
    </sheetView>
  </sheetViews>
  <sheetFormatPr defaultColWidth="9.140625" defaultRowHeight="12.75"/>
  <cols>
    <col min="1" max="1" width="2.00390625" style="0" customWidth="1"/>
    <col min="2" max="2" width="3.00390625" style="2" bestFit="1" customWidth="1"/>
    <col min="3" max="4" width="5.140625" style="0" bestFit="1" customWidth="1"/>
    <col min="5" max="5" width="8.8515625" style="0" bestFit="1" customWidth="1"/>
    <col min="6" max="6" width="14.00390625" style="2" bestFit="1" customWidth="1"/>
    <col min="7" max="7" width="8.140625" style="2" bestFit="1" customWidth="1"/>
    <col min="8" max="8" width="4.421875" style="2" bestFit="1" customWidth="1"/>
    <col min="9" max="9" width="12.28125" style="0" bestFit="1" customWidth="1"/>
    <col min="10" max="10" width="5.140625" style="0" bestFit="1" customWidth="1"/>
    <col min="11" max="11" width="5.8515625" style="0" bestFit="1" customWidth="1"/>
    <col min="12" max="12" width="22.140625" style="2" customWidth="1"/>
  </cols>
  <sheetData>
    <row r="1" ht="9.75" customHeight="1" thickBot="1"/>
    <row r="2" spans="2:6" ht="19.5" customHeight="1" hidden="1" thickBot="1">
      <c r="B2" s="172" t="s">
        <v>121</v>
      </c>
      <c r="C2" s="174"/>
      <c r="D2" s="175"/>
      <c r="E2" s="14" t="s">
        <v>20</v>
      </c>
      <c r="F2" s="13">
        <v>1939</v>
      </c>
    </row>
    <row r="3" spans="2:12" s="11" customFormat="1" ht="19.5" customHeight="1" thickBot="1">
      <c r="B3" s="172" t="s">
        <v>0</v>
      </c>
      <c r="C3" s="173"/>
      <c r="D3" s="173"/>
      <c r="E3" s="112" t="s">
        <v>20</v>
      </c>
      <c r="F3" s="111">
        <v>1939</v>
      </c>
      <c r="H3" s="12"/>
      <c r="I3" s="87" t="s">
        <v>8</v>
      </c>
      <c r="J3" s="113">
        <v>1</v>
      </c>
      <c r="L3" s="12"/>
    </row>
    <row r="4" ht="13.5" thickBot="1"/>
    <row r="5" spans="2:12" s="1" customFormat="1" ht="13.5" thickBot="1">
      <c r="B5" s="88" t="s">
        <v>3</v>
      </c>
      <c r="C5" s="73" t="s">
        <v>1</v>
      </c>
      <c r="D5" s="73" t="s">
        <v>2</v>
      </c>
      <c r="E5" s="73" t="s">
        <v>4</v>
      </c>
      <c r="F5" s="73" t="s">
        <v>119</v>
      </c>
      <c r="G5" s="73" t="s">
        <v>5</v>
      </c>
      <c r="H5" s="73" t="s">
        <v>10</v>
      </c>
      <c r="I5" s="73" t="s">
        <v>6</v>
      </c>
      <c r="J5" s="89" t="s">
        <v>9</v>
      </c>
      <c r="K5" s="89" t="s">
        <v>11</v>
      </c>
      <c r="L5" s="74" t="s">
        <v>7</v>
      </c>
    </row>
    <row r="6" spans="2:12" ht="12.75">
      <c r="B6" s="7">
        <v>1</v>
      </c>
      <c r="C6" s="8">
        <v>1939</v>
      </c>
      <c r="D6" s="8" t="s">
        <v>20</v>
      </c>
      <c r="E6" s="8" t="s">
        <v>120</v>
      </c>
      <c r="F6" s="95" t="s">
        <v>118</v>
      </c>
      <c r="G6" s="8">
        <v>1</v>
      </c>
      <c r="H6" s="8" t="s">
        <v>116</v>
      </c>
      <c r="I6" s="8">
        <v>4</v>
      </c>
      <c r="J6" s="15"/>
      <c r="K6" s="15">
        <v>1</v>
      </c>
      <c r="L6" s="30" t="s">
        <v>117</v>
      </c>
    </row>
    <row r="7" spans="2:12" ht="12.75">
      <c r="B7" s="4"/>
      <c r="C7" s="3"/>
      <c r="D7" s="3"/>
      <c r="E7" s="3"/>
      <c r="F7" s="3"/>
      <c r="G7" s="3"/>
      <c r="H7" s="3"/>
      <c r="I7" s="3"/>
      <c r="J7" s="16"/>
      <c r="K7" s="16"/>
      <c r="L7" s="27"/>
    </row>
    <row r="8" spans="2:12" ht="12.75">
      <c r="B8" s="9"/>
      <c r="C8" s="10"/>
      <c r="D8" s="10"/>
      <c r="E8" s="10"/>
      <c r="F8" s="10"/>
      <c r="G8" s="10"/>
      <c r="H8" s="10"/>
      <c r="I8" s="10"/>
      <c r="J8" s="17"/>
      <c r="K8" s="17"/>
      <c r="L8" s="31"/>
    </row>
    <row r="9" spans="2:12" ht="12.75">
      <c r="B9" s="4"/>
      <c r="C9" s="3"/>
      <c r="D9" s="3"/>
      <c r="E9" s="3"/>
      <c r="F9" s="3"/>
      <c r="G9" s="3"/>
      <c r="H9" s="3"/>
      <c r="I9" s="3"/>
      <c r="J9" s="16"/>
      <c r="K9" s="16"/>
      <c r="L9" s="27"/>
    </row>
    <row r="10" spans="2:12" ht="12.75">
      <c r="B10" s="9"/>
      <c r="C10" s="10"/>
      <c r="D10" s="10"/>
      <c r="E10" s="10"/>
      <c r="F10" s="10"/>
      <c r="G10" s="10"/>
      <c r="H10" s="10"/>
      <c r="I10" s="10"/>
      <c r="J10" s="17"/>
      <c r="K10" s="17"/>
      <c r="L10" s="31"/>
    </row>
    <row r="11" spans="2:12" ht="12.75">
      <c r="B11" s="4"/>
      <c r="C11" s="3"/>
      <c r="D11" s="3"/>
      <c r="E11" s="3"/>
      <c r="F11" s="3"/>
      <c r="G11" s="3"/>
      <c r="H11" s="3"/>
      <c r="I11" s="3"/>
      <c r="J11" s="16"/>
      <c r="K11" s="16"/>
      <c r="L11" s="27"/>
    </row>
    <row r="12" spans="2:12" ht="12.75">
      <c r="B12" s="9"/>
      <c r="C12" s="10"/>
      <c r="D12" s="10"/>
      <c r="E12" s="10"/>
      <c r="F12" s="10"/>
      <c r="G12" s="10"/>
      <c r="H12" s="10"/>
      <c r="I12" s="10"/>
      <c r="J12" s="17"/>
      <c r="K12" s="17"/>
      <c r="L12" s="31"/>
    </row>
    <row r="13" spans="2:12" ht="12.75">
      <c r="B13" s="4"/>
      <c r="C13" s="3"/>
      <c r="D13" s="3"/>
      <c r="E13" s="3"/>
      <c r="F13" s="3"/>
      <c r="G13" s="3"/>
      <c r="H13" s="3"/>
      <c r="I13" s="3"/>
      <c r="J13" s="16"/>
      <c r="K13" s="16"/>
      <c r="L13" s="27"/>
    </row>
    <row r="14" spans="2:12" ht="12.75">
      <c r="B14" s="9"/>
      <c r="C14" s="10"/>
      <c r="D14" s="10"/>
      <c r="E14" s="10"/>
      <c r="F14" s="10"/>
      <c r="G14" s="10"/>
      <c r="H14" s="10"/>
      <c r="I14" s="10"/>
      <c r="J14" s="17"/>
      <c r="K14" s="17"/>
      <c r="L14" s="31"/>
    </row>
    <row r="15" spans="2:12" ht="12.75">
      <c r="B15" s="4"/>
      <c r="C15" s="3"/>
      <c r="D15" s="3"/>
      <c r="E15" s="3"/>
      <c r="F15" s="3"/>
      <c r="G15" s="3"/>
      <c r="H15" s="3"/>
      <c r="I15" s="3"/>
      <c r="J15" s="16"/>
      <c r="K15" s="16"/>
      <c r="L15" s="27"/>
    </row>
    <row r="16" spans="2:12" ht="12.75">
      <c r="B16" s="9"/>
      <c r="C16" s="10"/>
      <c r="D16" s="10"/>
      <c r="E16" s="10"/>
      <c r="F16" s="10"/>
      <c r="G16" s="10"/>
      <c r="H16" s="10"/>
      <c r="I16" s="10"/>
      <c r="J16" s="17"/>
      <c r="K16" s="17"/>
      <c r="L16" s="31"/>
    </row>
    <row r="17" spans="2:12" ht="12.75">
      <c r="B17" s="4"/>
      <c r="C17" s="3"/>
      <c r="D17" s="3"/>
      <c r="E17" s="3"/>
      <c r="F17" s="3"/>
      <c r="G17" s="3"/>
      <c r="H17" s="3"/>
      <c r="I17" s="3"/>
      <c r="J17" s="16"/>
      <c r="K17" s="16"/>
      <c r="L17" s="27"/>
    </row>
    <row r="18" spans="2:12" ht="12.75">
      <c r="B18" s="9"/>
      <c r="C18" s="10"/>
      <c r="D18" s="10"/>
      <c r="E18" s="10"/>
      <c r="F18" s="10"/>
      <c r="G18" s="10"/>
      <c r="H18" s="10"/>
      <c r="I18" s="10"/>
      <c r="J18" s="17"/>
      <c r="K18" s="17"/>
      <c r="L18" s="31"/>
    </row>
    <row r="19" spans="2:12" ht="12.75">
      <c r="B19" s="4"/>
      <c r="C19" s="3"/>
      <c r="D19" s="3"/>
      <c r="E19" s="3"/>
      <c r="F19" s="3"/>
      <c r="G19" s="3"/>
      <c r="H19" s="3"/>
      <c r="I19" s="3"/>
      <c r="J19" s="16"/>
      <c r="K19" s="16"/>
      <c r="L19" s="27"/>
    </row>
    <row r="20" spans="2:12" ht="12.75">
      <c r="B20" s="9"/>
      <c r="C20" s="10"/>
      <c r="D20" s="10"/>
      <c r="E20" s="10"/>
      <c r="F20" s="10"/>
      <c r="G20" s="10"/>
      <c r="H20" s="10"/>
      <c r="I20" s="10"/>
      <c r="J20" s="17"/>
      <c r="K20" s="17"/>
      <c r="L20" s="31"/>
    </row>
    <row r="21" spans="2:12" ht="12.75">
      <c r="B21" s="4"/>
      <c r="C21" s="3"/>
      <c r="D21" s="3"/>
      <c r="E21" s="3"/>
      <c r="F21" s="3"/>
      <c r="G21" s="3"/>
      <c r="H21" s="3"/>
      <c r="I21" s="3"/>
      <c r="J21" s="16"/>
      <c r="K21" s="16"/>
      <c r="L21" s="27"/>
    </row>
    <row r="22" spans="2:12" ht="12.75">
      <c r="B22" s="9"/>
      <c r="C22" s="10"/>
      <c r="D22" s="10"/>
      <c r="E22" s="10"/>
      <c r="F22" s="10"/>
      <c r="G22" s="10"/>
      <c r="H22" s="10"/>
      <c r="I22" s="10"/>
      <c r="J22" s="17"/>
      <c r="K22" s="17"/>
      <c r="L22" s="31"/>
    </row>
    <row r="23" spans="2:12" ht="12.75">
      <c r="B23" s="4"/>
      <c r="C23" s="3"/>
      <c r="D23" s="3"/>
      <c r="E23" s="3"/>
      <c r="F23" s="3"/>
      <c r="G23" s="3"/>
      <c r="H23" s="3"/>
      <c r="I23" s="3"/>
      <c r="J23" s="16"/>
      <c r="K23" s="16"/>
      <c r="L23" s="27"/>
    </row>
    <row r="24" spans="2:12" ht="12.75">
      <c r="B24" s="9"/>
      <c r="C24" s="10"/>
      <c r="D24" s="10"/>
      <c r="E24" s="10"/>
      <c r="F24" s="10"/>
      <c r="G24" s="10"/>
      <c r="H24" s="10"/>
      <c r="I24" s="10"/>
      <c r="J24" s="17"/>
      <c r="K24" s="17"/>
      <c r="L24" s="31"/>
    </row>
    <row r="25" spans="2:12" ht="12.75">
      <c r="B25" s="4"/>
      <c r="C25" s="3"/>
      <c r="D25" s="3"/>
      <c r="E25" s="3"/>
      <c r="F25" s="3"/>
      <c r="G25" s="3"/>
      <c r="H25" s="3"/>
      <c r="I25" s="3"/>
      <c r="J25" s="16"/>
      <c r="K25" s="16"/>
      <c r="L25" s="27"/>
    </row>
    <row r="26" spans="2:12" ht="12.75">
      <c r="B26" s="9"/>
      <c r="C26" s="10"/>
      <c r="D26" s="10"/>
      <c r="E26" s="10"/>
      <c r="F26" s="10"/>
      <c r="G26" s="10"/>
      <c r="H26" s="10"/>
      <c r="I26" s="10"/>
      <c r="J26" s="17"/>
      <c r="K26" s="17"/>
      <c r="L26" s="31"/>
    </row>
    <row r="27" spans="2:12" ht="12.75">
      <c r="B27" s="4"/>
      <c r="C27" s="3"/>
      <c r="D27" s="3"/>
      <c r="E27" s="3"/>
      <c r="F27" s="3"/>
      <c r="G27" s="3"/>
      <c r="H27" s="3"/>
      <c r="I27" s="3"/>
      <c r="J27" s="16"/>
      <c r="K27" s="16"/>
      <c r="L27" s="27"/>
    </row>
    <row r="28" spans="2:12" ht="12.75">
      <c r="B28" s="9"/>
      <c r="C28" s="10"/>
      <c r="D28" s="10"/>
      <c r="E28" s="10"/>
      <c r="F28" s="10"/>
      <c r="G28" s="10"/>
      <c r="H28" s="10"/>
      <c r="I28" s="10"/>
      <c r="J28" s="17"/>
      <c r="K28" s="17"/>
      <c r="L28" s="31"/>
    </row>
    <row r="29" spans="2:12" ht="12.75">
      <c r="B29" s="4"/>
      <c r="C29" s="3"/>
      <c r="D29" s="3"/>
      <c r="E29" s="3"/>
      <c r="F29" s="3"/>
      <c r="G29" s="3"/>
      <c r="H29" s="3"/>
      <c r="I29" s="3"/>
      <c r="J29" s="16"/>
      <c r="K29" s="16"/>
      <c r="L29" s="27"/>
    </row>
    <row r="30" spans="2:12" ht="12.75">
      <c r="B30" s="9"/>
      <c r="C30" s="10"/>
      <c r="D30" s="10"/>
      <c r="E30" s="10"/>
      <c r="F30" s="10"/>
      <c r="G30" s="10"/>
      <c r="H30" s="10"/>
      <c r="I30" s="10"/>
      <c r="J30" s="17"/>
      <c r="K30" s="17"/>
      <c r="L30" s="31"/>
    </row>
    <row r="31" spans="2:12" ht="12.75">
      <c r="B31" s="4"/>
      <c r="C31" s="3"/>
      <c r="D31" s="3"/>
      <c r="E31" s="3"/>
      <c r="F31" s="3"/>
      <c r="G31" s="3"/>
      <c r="H31" s="3"/>
      <c r="I31" s="3"/>
      <c r="J31" s="16"/>
      <c r="K31" s="16"/>
      <c r="L31" s="27"/>
    </row>
    <row r="32" spans="2:12" ht="12.75">
      <c r="B32" s="9"/>
      <c r="C32" s="10"/>
      <c r="D32" s="10"/>
      <c r="E32" s="10"/>
      <c r="F32" s="10"/>
      <c r="G32" s="10"/>
      <c r="H32" s="10"/>
      <c r="I32" s="10"/>
      <c r="J32" s="17"/>
      <c r="K32" s="17"/>
      <c r="L32" s="31"/>
    </row>
    <row r="33" spans="2:12" ht="12.75">
      <c r="B33" s="4"/>
      <c r="C33" s="3"/>
      <c r="D33" s="3"/>
      <c r="E33" s="3"/>
      <c r="F33" s="3"/>
      <c r="G33" s="3"/>
      <c r="H33" s="3"/>
      <c r="I33" s="3"/>
      <c r="J33" s="16"/>
      <c r="K33" s="16"/>
      <c r="L33" s="27"/>
    </row>
    <row r="34" spans="2:12" ht="12.75">
      <c r="B34" s="9"/>
      <c r="C34" s="10"/>
      <c r="D34" s="10"/>
      <c r="E34" s="10"/>
      <c r="F34" s="10"/>
      <c r="G34" s="10"/>
      <c r="H34" s="10"/>
      <c r="I34" s="10"/>
      <c r="J34" s="17"/>
      <c r="K34" s="17"/>
      <c r="L34" s="31"/>
    </row>
    <row r="35" spans="2:12" ht="12.75">
      <c r="B35" s="4"/>
      <c r="C35" s="3"/>
      <c r="D35" s="3"/>
      <c r="E35" s="3"/>
      <c r="F35" s="3"/>
      <c r="G35" s="3"/>
      <c r="H35" s="3"/>
      <c r="I35" s="3"/>
      <c r="J35" s="16"/>
      <c r="K35" s="16"/>
      <c r="L35" s="27"/>
    </row>
    <row r="36" spans="2:12" ht="12.75">
      <c r="B36" s="9"/>
      <c r="C36" s="10"/>
      <c r="D36" s="10"/>
      <c r="E36" s="10"/>
      <c r="F36" s="10"/>
      <c r="G36" s="10"/>
      <c r="H36" s="10"/>
      <c r="I36" s="10"/>
      <c r="J36" s="17"/>
      <c r="K36" s="17"/>
      <c r="L36" s="31"/>
    </row>
    <row r="37" spans="2:12" ht="12.75">
      <c r="B37" s="4"/>
      <c r="C37" s="3"/>
      <c r="D37" s="3"/>
      <c r="E37" s="3"/>
      <c r="F37" s="3"/>
      <c r="G37" s="3"/>
      <c r="H37" s="3"/>
      <c r="I37" s="3"/>
      <c r="J37" s="16"/>
      <c r="K37" s="16"/>
      <c r="L37" s="27"/>
    </row>
    <row r="38" spans="2:12" ht="12.75">
      <c r="B38" s="9"/>
      <c r="C38" s="10"/>
      <c r="D38" s="10"/>
      <c r="E38" s="10"/>
      <c r="F38" s="10"/>
      <c r="G38" s="10"/>
      <c r="H38" s="10"/>
      <c r="I38" s="10"/>
      <c r="J38" s="17"/>
      <c r="K38" s="17"/>
      <c r="L38" s="31"/>
    </row>
    <row r="39" spans="2:12" ht="12.75">
      <c r="B39" s="4"/>
      <c r="C39" s="3"/>
      <c r="D39" s="3"/>
      <c r="E39" s="3"/>
      <c r="F39" s="3"/>
      <c r="G39" s="3"/>
      <c r="H39" s="3"/>
      <c r="I39" s="3"/>
      <c r="J39" s="16"/>
      <c r="K39" s="16"/>
      <c r="L39" s="27"/>
    </row>
    <row r="40" spans="2:12" ht="12.75">
      <c r="B40" s="9"/>
      <c r="C40" s="10"/>
      <c r="D40" s="10"/>
      <c r="E40" s="10"/>
      <c r="F40" s="10"/>
      <c r="G40" s="10"/>
      <c r="H40" s="10"/>
      <c r="I40" s="10"/>
      <c r="J40" s="17"/>
      <c r="K40" s="17"/>
      <c r="L40" s="31"/>
    </row>
    <row r="41" spans="2:12" ht="12.75">
      <c r="B41" s="4"/>
      <c r="C41" s="3"/>
      <c r="D41" s="3"/>
      <c r="E41" s="3"/>
      <c r="F41" s="3"/>
      <c r="G41" s="3"/>
      <c r="H41" s="3"/>
      <c r="I41" s="3"/>
      <c r="J41" s="16"/>
      <c r="K41" s="16"/>
      <c r="L41" s="27"/>
    </row>
    <row r="42" spans="2:12" ht="12.75">
      <c r="B42" s="9"/>
      <c r="C42" s="10"/>
      <c r="D42" s="10"/>
      <c r="E42" s="10"/>
      <c r="F42" s="10"/>
      <c r="G42" s="10"/>
      <c r="H42" s="10"/>
      <c r="I42" s="10"/>
      <c r="J42" s="17"/>
      <c r="K42" s="17"/>
      <c r="L42" s="31"/>
    </row>
    <row r="43" spans="2:12" ht="12.75">
      <c r="B43" s="4"/>
      <c r="C43" s="3"/>
      <c r="D43" s="3"/>
      <c r="E43" s="3"/>
      <c r="F43" s="3"/>
      <c r="G43" s="3"/>
      <c r="H43" s="3"/>
      <c r="I43" s="3"/>
      <c r="J43" s="16"/>
      <c r="K43" s="16"/>
      <c r="L43" s="27"/>
    </row>
    <row r="44" spans="2:12" ht="12.75">
      <c r="B44" s="9"/>
      <c r="C44" s="10"/>
      <c r="D44" s="10"/>
      <c r="E44" s="10"/>
      <c r="F44" s="10"/>
      <c r="G44" s="10"/>
      <c r="H44" s="10"/>
      <c r="I44" s="10"/>
      <c r="J44" s="17"/>
      <c r="K44" s="17"/>
      <c r="L44" s="31"/>
    </row>
    <row r="45" spans="2:12" ht="12.75">
      <c r="B45" s="4"/>
      <c r="C45" s="3"/>
      <c r="D45" s="3"/>
      <c r="E45" s="3"/>
      <c r="F45" s="3"/>
      <c r="G45" s="3"/>
      <c r="H45" s="3"/>
      <c r="I45" s="3"/>
      <c r="J45" s="16"/>
      <c r="K45" s="16"/>
      <c r="L45" s="27"/>
    </row>
    <row r="46" spans="2:12" ht="12.75">
      <c r="B46" s="9"/>
      <c r="C46" s="10"/>
      <c r="D46" s="10"/>
      <c r="E46" s="10"/>
      <c r="F46" s="10"/>
      <c r="G46" s="10"/>
      <c r="H46" s="10"/>
      <c r="I46" s="10"/>
      <c r="J46" s="17"/>
      <c r="K46" s="17"/>
      <c r="L46" s="31"/>
    </row>
    <row r="47" spans="2:12" ht="12.75">
      <c r="B47" s="4"/>
      <c r="C47" s="3"/>
      <c r="D47" s="3"/>
      <c r="E47" s="3"/>
      <c r="F47" s="3"/>
      <c r="G47" s="3"/>
      <c r="H47" s="3"/>
      <c r="I47" s="3"/>
      <c r="J47" s="16"/>
      <c r="K47" s="16"/>
      <c r="L47" s="27"/>
    </row>
    <row r="48" spans="2:12" ht="12.75">
      <c r="B48" s="9"/>
      <c r="C48" s="10"/>
      <c r="D48" s="10"/>
      <c r="E48" s="10"/>
      <c r="F48" s="10"/>
      <c r="G48" s="10"/>
      <c r="H48" s="10"/>
      <c r="I48" s="10"/>
      <c r="J48" s="17"/>
      <c r="K48" s="17"/>
      <c r="L48" s="31"/>
    </row>
    <row r="49" spans="2:12" ht="12.75">
      <c r="B49" s="4"/>
      <c r="C49" s="3"/>
      <c r="D49" s="3"/>
      <c r="E49" s="3"/>
      <c r="F49" s="3"/>
      <c r="G49" s="3"/>
      <c r="H49" s="3"/>
      <c r="I49" s="3"/>
      <c r="J49" s="16"/>
      <c r="K49" s="16"/>
      <c r="L49" s="27"/>
    </row>
    <row r="50" spans="2:12" ht="12.75">
      <c r="B50" s="9"/>
      <c r="C50" s="10"/>
      <c r="D50" s="10"/>
      <c r="E50" s="10"/>
      <c r="F50" s="10"/>
      <c r="G50" s="10"/>
      <c r="H50" s="10"/>
      <c r="I50" s="10"/>
      <c r="J50" s="17"/>
      <c r="K50" s="17"/>
      <c r="L50" s="31"/>
    </row>
    <row r="51" spans="2:12" ht="12.75">
      <c r="B51" s="4"/>
      <c r="C51" s="3"/>
      <c r="D51" s="3"/>
      <c r="E51" s="3"/>
      <c r="F51" s="3"/>
      <c r="G51" s="3"/>
      <c r="H51" s="3"/>
      <c r="I51" s="3"/>
      <c r="J51" s="16"/>
      <c r="K51" s="16"/>
      <c r="L51" s="27"/>
    </row>
    <row r="52" spans="2:12" ht="12.75">
      <c r="B52" s="9"/>
      <c r="C52" s="10"/>
      <c r="D52" s="10"/>
      <c r="E52" s="10"/>
      <c r="F52" s="10"/>
      <c r="G52" s="10"/>
      <c r="H52" s="10"/>
      <c r="I52" s="10"/>
      <c r="J52" s="17"/>
      <c r="K52" s="17"/>
      <c r="L52" s="31"/>
    </row>
    <row r="53" spans="2:12" ht="12.75">
      <c r="B53" s="4"/>
      <c r="C53" s="3"/>
      <c r="D53" s="3"/>
      <c r="E53" s="3"/>
      <c r="F53" s="3"/>
      <c r="G53" s="3"/>
      <c r="H53" s="3"/>
      <c r="I53" s="3"/>
      <c r="J53" s="16"/>
      <c r="K53" s="16"/>
      <c r="L53" s="27"/>
    </row>
    <row r="54" spans="2:12" ht="12.75">
      <c r="B54" s="9"/>
      <c r="C54" s="10"/>
      <c r="D54" s="10"/>
      <c r="E54" s="10"/>
      <c r="F54" s="10"/>
      <c r="G54" s="10"/>
      <c r="H54" s="10"/>
      <c r="I54" s="10"/>
      <c r="J54" s="17"/>
      <c r="K54" s="17"/>
      <c r="L54" s="31"/>
    </row>
    <row r="55" spans="2:12" ht="12.75">
      <c r="B55" s="4"/>
      <c r="C55" s="3"/>
      <c r="D55" s="3"/>
      <c r="E55" s="3"/>
      <c r="F55" s="3"/>
      <c r="G55" s="3"/>
      <c r="H55" s="3"/>
      <c r="I55" s="3"/>
      <c r="J55" s="16"/>
      <c r="K55" s="16"/>
      <c r="L55" s="27"/>
    </row>
    <row r="56" spans="2:12" ht="12.75">
      <c r="B56" s="9"/>
      <c r="C56" s="10"/>
      <c r="D56" s="10"/>
      <c r="E56" s="10"/>
      <c r="F56" s="10"/>
      <c r="G56" s="10"/>
      <c r="H56" s="10"/>
      <c r="I56" s="10"/>
      <c r="J56" s="17"/>
      <c r="K56" s="17"/>
      <c r="L56" s="31"/>
    </row>
    <row r="57" spans="2:12" ht="12.75">
      <c r="B57" s="4"/>
      <c r="C57" s="3"/>
      <c r="D57" s="3"/>
      <c r="E57" s="3"/>
      <c r="F57" s="3"/>
      <c r="G57" s="3"/>
      <c r="H57" s="3"/>
      <c r="I57" s="3"/>
      <c r="J57" s="16"/>
      <c r="K57" s="16"/>
      <c r="L57" s="27"/>
    </row>
    <row r="58" spans="2:12" ht="12.75">
      <c r="B58" s="9"/>
      <c r="C58" s="10"/>
      <c r="D58" s="10"/>
      <c r="E58" s="10"/>
      <c r="F58" s="10"/>
      <c r="G58" s="10"/>
      <c r="H58" s="10"/>
      <c r="I58" s="10"/>
      <c r="J58" s="17"/>
      <c r="K58" s="17"/>
      <c r="L58" s="31"/>
    </row>
    <row r="59" spans="2:12" ht="12.75">
      <c r="B59" s="4"/>
      <c r="C59" s="3"/>
      <c r="D59" s="3"/>
      <c r="E59" s="3"/>
      <c r="F59" s="3"/>
      <c r="G59" s="3"/>
      <c r="H59" s="3"/>
      <c r="I59" s="3"/>
      <c r="J59" s="16"/>
      <c r="K59" s="16"/>
      <c r="L59" s="27"/>
    </row>
    <row r="60" spans="2:12" ht="12.75">
      <c r="B60" s="9"/>
      <c r="C60" s="10"/>
      <c r="D60" s="10"/>
      <c r="E60" s="10"/>
      <c r="F60" s="10"/>
      <c r="G60" s="10"/>
      <c r="H60" s="10"/>
      <c r="I60" s="10"/>
      <c r="J60" s="17"/>
      <c r="K60" s="17"/>
      <c r="L60" s="31"/>
    </row>
    <row r="61" spans="2:12" ht="12.75">
      <c r="B61" s="4"/>
      <c r="C61" s="3"/>
      <c r="D61" s="3"/>
      <c r="E61" s="3"/>
      <c r="F61" s="3"/>
      <c r="G61" s="3"/>
      <c r="H61" s="3"/>
      <c r="I61" s="3"/>
      <c r="J61" s="16"/>
      <c r="K61" s="16"/>
      <c r="L61" s="27"/>
    </row>
    <row r="62" spans="2:12" ht="12.75">
      <c r="B62" s="9"/>
      <c r="C62" s="10"/>
      <c r="D62" s="10"/>
      <c r="E62" s="10"/>
      <c r="F62" s="10"/>
      <c r="G62" s="10"/>
      <c r="H62" s="10"/>
      <c r="I62" s="10"/>
      <c r="J62" s="17"/>
      <c r="K62" s="17"/>
      <c r="L62" s="31"/>
    </row>
    <row r="63" spans="2:12" ht="12.75">
      <c r="B63" s="4"/>
      <c r="C63" s="3"/>
      <c r="D63" s="3"/>
      <c r="E63" s="3"/>
      <c r="F63" s="3"/>
      <c r="G63" s="3"/>
      <c r="H63" s="3"/>
      <c r="I63" s="3"/>
      <c r="J63" s="16"/>
      <c r="K63" s="16"/>
      <c r="L63" s="27"/>
    </row>
    <row r="64" spans="2:12" ht="12.75">
      <c r="B64" s="9"/>
      <c r="C64" s="10"/>
      <c r="D64" s="10"/>
      <c r="E64" s="10"/>
      <c r="F64" s="10"/>
      <c r="G64" s="10"/>
      <c r="H64" s="10"/>
      <c r="I64" s="10"/>
      <c r="J64" s="17"/>
      <c r="K64" s="17"/>
      <c r="L64" s="31"/>
    </row>
    <row r="65" spans="2:12" ht="12.75">
      <c r="B65" s="4"/>
      <c r="C65" s="3"/>
      <c r="D65" s="3"/>
      <c r="E65" s="3"/>
      <c r="F65" s="3"/>
      <c r="G65" s="3"/>
      <c r="H65" s="3"/>
      <c r="I65" s="3"/>
      <c r="J65" s="16"/>
      <c r="K65" s="16"/>
      <c r="L65" s="27"/>
    </row>
    <row r="66" spans="2:12" ht="12.75">
      <c r="B66" s="9"/>
      <c r="C66" s="10"/>
      <c r="D66" s="10"/>
      <c r="E66" s="10"/>
      <c r="F66" s="10"/>
      <c r="G66" s="10"/>
      <c r="H66" s="10"/>
      <c r="I66" s="10"/>
      <c r="J66" s="17"/>
      <c r="K66" s="17"/>
      <c r="L66" s="31"/>
    </row>
    <row r="67" spans="2:12" ht="12.75">
      <c r="B67" s="4"/>
      <c r="C67" s="3"/>
      <c r="D67" s="3"/>
      <c r="E67" s="3"/>
      <c r="F67" s="3"/>
      <c r="G67" s="3"/>
      <c r="H67" s="3"/>
      <c r="I67" s="3"/>
      <c r="J67" s="16"/>
      <c r="K67" s="16"/>
      <c r="L67" s="27"/>
    </row>
    <row r="68" spans="2:12" ht="12.75">
      <c r="B68" s="9"/>
      <c r="C68" s="10"/>
      <c r="D68" s="10"/>
      <c r="E68" s="10"/>
      <c r="F68" s="10"/>
      <c r="G68" s="10"/>
      <c r="H68" s="10"/>
      <c r="I68" s="10"/>
      <c r="J68" s="17"/>
      <c r="K68" s="17"/>
      <c r="L68" s="31"/>
    </row>
    <row r="69" spans="2:12" ht="12.75">
      <c r="B69" s="4"/>
      <c r="C69" s="3"/>
      <c r="D69" s="3"/>
      <c r="E69" s="3"/>
      <c r="F69" s="3"/>
      <c r="G69" s="3"/>
      <c r="H69" s="3"/>
      <c r="I69" s="3"/>
      <c r="J69" s="16"/>
      <c r="K69" s="16"/>
      <c r="L69" s="27"/>
    </row>
    <row r="70" spans="2:12" ht="12.75">
      <c r="B70" s="9"/>
      <c r="C70" s="10"/>
      <c r="D70" s="10"/>
      <c r="E70" s="10"/>
      <c r="F70" s="10"/>
      <c r="G70" s="10"/>
      <c r="H70" s="10"/>
      <c r="I70" s="10"/>
      <c r="J70" s="17"/>
      <c r="K70" s="17"/>
      <c r="L70" s="31"/>
    </row>
    <row r="71" spans="2:12" ht="12.75">
      <c r="B71" s="4"/>
      <c r="C71" s="3"/>
      <c r="D71" s="3"/>
      <c r="E71" s="3"/>
      <c r="F71" s="3"/>
      <c r="G71" s="3"/>
      <c r="H71" s="3"/>
      <c r="I71" s="3"/>
      <c r="J71" s="16"/>
      <c r="K71" s="16"/>
      <c r="L71" s="27"/>
    </row>
    <row r="72" spans="2:12" ht="12.75">
      <c r="B72" s="9"/>
      <c r="C72" s="10"/>
      <c r="D72" s="10"/>
      <c r="E72" s="10"/>
      <c r="F72" s="10"/>
      <c r="G72" s="10"/>
      <c r="H72" s="10"/>
      <c r="I72" s="10"/>
      <c r="J72" s="17"/>
      <c r="K72" s="17"/>
      <c r="L72" s="31"/>
    </row>
    <row r="73" spans="2:12" ht="12.75">
      <c r="B73" s="4"/>
      <c r="C73" s="3"/>
      <c r="D73" s="3"/>
      <c r="E73" s="3"/>
      <c r="F73" s="3"/>
      <c r="G73" s="3"/>
      <c r="H73" s="3"/>
      <c r="I73" s="3"/>
      <c r="J73" s="16"/>
      <c r="K73" s="16"/>
      <c r="L73" s="27"/>
    </row>
    <row r="74" spans="2:12" ht="12.75">
      <c r="B74" s="9"/>
      <c r="C74" s="10"/>
      <c r="D74" s="10"/>
      <c r="E74" s="10"/>
      <c r="F74" s="10"/>
      <c r="G74" s="10"/>
      <c r="H74" s="10"/>
      <c r="I74" s="10"/>
      <c r="J74" s="17"/>
      <c r="K74" s="17"/>
      <c r="L74" s="31"/>
    </row>
    <row r="75" spans="2:12" ht="12.75">
      <c r="B75" s="4"/>
      <c r="C75" s="3"/>
      <c r="D75" s="3"/>
      <c r="E75" s="3"/>
      <c r="F75" s="3"/>
      <c r="G75" s="3"/>
      <c r="H75" s="3"/>
      <c r="I75" s="3"/>
      <c r="J75" s="16"/>
      <c r="K75" s="16"/>
      <c r="L75" s="27"/>
    </row>
    <row r="76" spans="2:12" ht="12.75">
      <c r="B76" s="9"/>
      <c r="C76" s="10"/>
      <c r="D76" s="10"/>
      <c r="E76" s="10"/>
      <c r="F76" s="10"/>
      <c r="G76" s="10"/>
      <c r="H76" s="10"/>
      <c r="I76" s="10"/>
      <c r="J76" s="17"/>
      <c r="K76" s="17"/>
      <c r="L76" s="31"/>
    </row>
    <row r="77" spans="2:12" ht="12.75">
      <c r="B77" s="4"/>
      <c r="C77" s="3"/>
      <c r="D77" s="3"/>
      <c r="E77" s="3"/>
      <c r="F77" s="3"/>
      <c r="G77" s="3"/>
      <c r="H77" s="3"/>
      <c r="I77" s="3"/>
      <c r="J77" s="16"/>
      <c r="K77" s="16"/>
      <c r="L77" s="27"/>
    </row>
    <row r="78" spans="2:12" ht="12.75">
      <c r="B78" s="9"/>
      <c r="C78" s="10"/>
      <c r="D78" s="10"/>
      <c r="E78" s="10"/>
      <c r="F78" s="10"/>
      <c r="G78" s="10"/>
      <c r="H78" s="10"/>
      <c r="I78" s="10"/>
      <c r="J78" s="17"/>
      <c r="K78" s="17"/>
      <c r="L78" s="31"/>
    </row>
    <row r="79" spans="2:12" ht="12.75">
      <c r="B79" s="4"/>
      <c r="C79" s="3"/>
      <c r="D79" s="3"/>
      <c r="E79" s="3"/>
      <c r="F79" s="3"/>
      <c r="G79" s="3"/>
      <c r="H79" s="3"/>
      <c r="I79" s="3"/>
      <c r="J79" s="16"/>
      <c r="K79" s="16"/>
      <c r="L79" s="27"/>
    </row>
    <row r="80" spans="2:12" ht="12.75">
      <c r="B80" s="9"/>
      <c r="C80" s="10"/>
      <c r="D80" s="10"/>
      <c r="E80" s="10"/>
      <c r="F80" s="10"/>
      <c r="G80" s="10"/>
      <c r="H80" s="10"/>
      <c r="I80" s="10"/>
      <c r="J80" s="17"/>
      <c r="K80" s="17"/>
      <c r="L80" s="31"/>
    </row>
    <row r="81" spans="2:12" ht="13.5" thickBot="1">
      <c r="B81" s="5"/>
      <c r="C81" s="6"/>
      <c r="D81" s="6"/>
      <c r="E81" s="6"/>
      <c r="F81" s="6"/>
      <c r="G81" s="6"/>
      <c r="H81" s="6"/>
      <c r="I81" s="6"/>
      <c r="J81" s="18"/>
      <c r="K81" s="18"/>
      <c r="L81" s="28"/>
    </row>
  </sheetData>
  <mergeCells count="2">
    <mergeCell ref="B3:D3"/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USA"/>
  <dimension ref="B1:AC75"/>
  <sheetViews>
    <sheetView workbookViewId="0" topLeftCell="A1">
      <selection activeCell="AC1" sqref="AC1:AC16384"/>
    </sheetView>
  </sheetViews>
  <sheetFormatPr defaultColWidth="9.140625" defaultRowHeight="12.75"/>
  <cols>
    <col min="1" max="1" width="1.57421875" style="0" customWidth="1"/>
    <col min="2" max="2" width="14.7109375" style="33" customWidth="1"/>
    <col min="3" max="3" width="9.28125" style="2" bestFit="1" customWidth="1"/>
    <col min="4" max="4" width="10.28125" style="2" bestFit="1" customWidth="1"/>
    <col min="5" max="5" width="3.57421875" style="2" bestFit="1" customWidth="1"/>
    <col min="6" max="7" width="4.57421875" style="2" bestFit="1" customWidth="1"/>
    <col min="8" max="8" width="1.7109375" style="0" customWidth="1"/>
    <col min="9" max="9" width="5.57421875" style="1" customWidth="1"/>
    <col min="10" max="10" width="4.421875" style="2" bestFit="1" customWidth="1"/>
    <col min="11" max="11" width="4.8515625" style="2" bestFit="1" customWidth="1"/>
    <col min="12" max="12" width="4.28125" style="2" bestFit="1" customWidth="1"/>
    <col min="13" max="15" width="3.57421875" style="2" bestFit="1" customWidth="1"/>
    <col min="16" max="16" width="5.00390625" style="2" bestFit="1" customWidth="1"/>
    <col min="17" max="17" width="4.7109375" style="2" bestFit="1" customWidth="1"/>
    <col min="18" max="18" width="3.28125" style="2" bestFit="1" customWidth="1"/>
    <col min="19" max="19" width="3.57421875" style="2" bestFit="1" customWidth="1"/>
    <col min="20" max="28" width="4.28125" style="2" customWidth="1"/>
    <col min="29" max="29" width="20.140625" style="33" customWidth="1"/>
  </cols>
  <sheetData>
    <row r="1" spans="2:29" s="22" customFormat="1" ht="16.5" thickBot="1">
      <c r="B1" s="22" t="s">
        <v>52</v>
      </c>
      <c r="C1" s="23"/>
      <c r="D1" s="23"/>
      <c r="E1" s="23"/>
      <c r="F1" s="23"/>
      <c r="G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66"/>
    </row>
    <row r="2" spans="2:29" ht="13.5" thickBot="1">
      <c r="B2" s="75" t="s">
        <v>74</v>
      </c>
      <c r="C2" s="76" t="s">
        <v>75</v>
      </c>
      <c r="D2" s="76" t="s">
        <v>76</v>
      </c>
      <c r="E2" s="76" t="s">
        <v>55</v>
      </c>
      <c r="F2" s="76" t="s">
        <v>77</v>
      </c>
      <c r="G2" s="77" t="s">
        <v>78</v>
      </c>
      <c r="I2" s="71" t="s">
        <v>2</v>
      </c>
      <c r="J2" s="72"/>
      <c r="K2" s="73" t="s">
        <v>88</v>
      </c>
      <c r="L2" s="73" t="s">
        <v>54</v>
      </c>
      <c r="M2" s="73" t="s">
        <v>55</v>
      </c>
      <c r="N2" s="73" t="s">
        <v>56</v>
      </c>
      <c r="O2" s="73" t="s">
        <v>57</v>
      </c>
      <c r="P2" s="73" t="s">
        <v>58</v>
      </c>
      <c r="Q2" s="73" t="s">
        <v>59</v>
      </c>
      <c r="R2" s="73" t="s">
        <v>60</v>
      </c>
      <c r="S2" s="73" t="s">
        <v>61</v>
      </c>
      <c r="T2" s="73" t="s">
        <v>62</v>
      </c>
      <c r="U2" s="73" t="s">
        <v>63</v>
      </c>
      <c r="V2" s="73" t="s">
        <v>64</v>
      </c>
      <c r="W2" s="73" t="s">
        <v>65</v>
      </c>
      <c r="X2" s="73" t="s">
        <v>66</v>
      </c>
      <c r="Y2" s="73" t="s">
        <v>67</v>
      </c>
      <c r="Z2" s="73" t="s">
        <v>85</v>
      </c>
      <c r="AA2" s="73" t="s">
        <v>86</v>
      </c>
      <c r="AB2" s="73" t="s">
        <v>87</v>
      </c>
      <c r="AC2" s="167" t="s">
        <v>68</v>
      </c>
    </row>
    <row r="3" spans="2:29" ht="12.75">
      <c r="B3" s="34" t="s">
        <v>52</v>
      </c>
      <c r="C3" s="24">
        <v>40</v>
      </c>
      <c r="D3" s="24">
        <v>24</v>
      </c>
      <c r="E3" s="24">
        <v>17</v>
      </c>
      <c r="F3" s="24">
        <v>37</v>
      </c>
      <c r="G3" s="25">
        <v>4</v>
      </c>
      <c r="I3" s="63">
        <v>1939</v>
      </c>
      <c r="J3" s="64" t="s">
        <v>20</v>
      </c>
      <c r="K3" s="54"/>
      <c r="L3" s="29"/>
      <c r="M3" s="29"/>
      <c r="N3" s="55">
        <f aca="true" t="shared" si="0" ref="N3:N53">IF(OR(""=K3,""=L3),"",MIN(K3,L3+M3))</f>
      </c>
      <c r="O3" s="29"/>
      <c r="P3" s="29">
        <v>0.25</v>
      </c>
      <c r="Q3" s="29"/>
      <c r="R3" s="29"/>
      <c r="S3" s="56">
        <f aca="true" t="shared" si="1" ref="S3:S53">IF(""=N3,"",ROUND((N3+O3)*(P3+Q3)+R3,0))</f>
      </c>
      <c r="T3" s="50"/>
      <c r="U3" s="8"/>
      <c r="V3" s="8"/>
      <c r="W3" s="8"/>
      <c r="X3" s="8"/>
      <c r="Y3" s="8"/>
      <c r="Z3" s="8"/>
      <c r="AA3" s="8"/>
      <c r="AB3" s="8"/>
      <c r="AC3" s="168"/>
    </row>
    <row r="4" spans="2:29" ht="12.75">
      <c r="B4" s="34" t="s">
        <v>100</v>
      </c>
      <c r="C4" s="24"/>
      <c r="D4" s="24">
        <v>1</v>
      </c>
      <c r="E4" s="24"/>
      <c r="F4" s="24"/>
      <c r="G4" s="25"/>
      <c r="I4" s="69"/>
      <c r="J4" s="70" t="s">
        <v>69</v>
      </c>
      <c r="K4" s="57"/>
      <c r="L4" s="46"/>
      <c r="M4" s="46"/>
      <c r="N4" s="35">
        <f t="shared" si="0"/>
      </c>
      <c r="O4" s="46"/>
      <c r="P4" s="46">
        <f aca="true" t="shared" si="2" ref="P4:P52">P3</f>
        <v>0.25</v>
      </c>
      <c r="Q4" s="46"/>
      <c r="R4" s="46"/>
      <c r="S4" s="58">
        <f t="shared" si="1"/>
      </c>
      <c r="T4" s="53"/>
      <c r="U4" s="3"/>
      <c r="V4" s="3"/>
      <c r="W4" s="3"/>
      <c r="X4" s="3"/>
      <c r="Y4" s="3"/>
      <c r="Z4" s="3"/>
      <c r="AA4" s="3"/>
      <c r="AB4" s="3"/>
      <c r="AC4" s="169"/>
    </row>
    <row r="5" spans="2:29" ht="12.75">
      <c r="B5" s="36" t="s">
        <v>21</v>
      </c>
      <c r="C5" s="41"/>
      <c r="D5" s="41"/>
      <c r="E5" s="41">
        <v>3</v>
      </c>
      <c r="F5" s="41"/>
      <c r="G5" s="42">
        <v>3</v>
      </c>
      <c r="I5" s="65">
        <v>1940</v>
      </c>
      <c r="J5" s="66" t="s">
        <v>70</v>
      </c>
      <c r="K5" s="9"/>
      <c r="L5" s="10"/>
      <c r="M5" s="10"/>
      <c r="N5" s="48">
        <f t="shared" si="0"/>
      </c>
      <c r="O5" s="10"/>
      <c r="P5" s="10">
        <f>P4</f>
        <v>0.25</v>
      </c>
      <c r="Q5" s="10"/>
      <c r="R5" s="10"/>
      <c r="S5" s="59">
        <f t="shared" si="1"/>
      </c>
      <c r="T5" s="51"/>
      <c r="U5" s="10"/>
      <c r="V5" s="10"/>
      <c r="W5" s="10"/>
      <c r="X5" s="10"/>
      <c r="Y5" s="10"/>
      <c r="Z5" s="10"/>
      <c r="AA5" s="10"/>
      <c r="AB5" s="10"/>
      <c r="AC5" s="170"/>
    </row>
    <row r="6" spans="2:29" ht="12.75">
      <c r="B6" s="36"/>
      <c r="C6" s="24"/>
      <c r="D6" s="24"/>
      <c r="E6" s="24"/>
      <c r="F6" s="24"/>
      <c r="G6" s="25"/>
      <c r="I6" s="69"/>
      <c r="J6" s="70" t="s">
        <v>71</v>
      </c>
      <c r="K6" s="57"/>
      <c r="L6" s="46"/>
      <c r="M6" s="46"/>
      <c r="N6" s="35">
        <f t="shared" si="0"/>
      </c>
      <c r="O6" s="46"/>
      <c r="P6" s="46">
        <f t="shared" si="2"/>
        <v>0.25</v>
      </c>
      <c r="Q6" s="46"/>
      <c r="R6" s="46"/>
      <c r="S6" s="58">
        <f t="shared" si="1"/>
      </c>
      <c r="T6" s="53"/>
      <c r="U6" s="3"/>
      <c r="V6" s="3"/>
      <c r="W6" s="3"/>
      <c r="X6" s="3"/>
      <c r="Y6" s="3"/>
      <c r="Z6" s="3"/>
      <c r="AA6" s="3"/>
      <c r="AB6" s="3"/>
      <c r="AC6" s="169"/>
    </row>
    <row r="7" spans="2:29" ht="12.75">
      <c r="B7" s="34"/>
      <c r="C7" s="24"/>
      <c r="D7" s="24"/>
      <c r="E7" s="24"/>
      <c r="F7" s="24"/>
      <c r="G7" s="25"/>
      <c r="I7" s="65"/>
      <c r="J7" s="66" t="s">
        <v>72</v>
      </c>
      <c r="K7" s="9"/>
      <c r="L7" s="10"/>
      <c r="M7" s="10"/>
      <c r="N7" s="48">
        <f t="shared" si="0"/>
      </c>
      <c r="O7" s="10"/>
      <c r="P7" s="10">
        <f t="shared" si="2"/>
        <v>0.25</v>
      </c>
      <c r="Q7" s="10"/>
      <c r="R7" s="10"/>
      <c r="S7" s="59">
        <f t="shared" si="1"/>
      </c>
      <c r="T7" s="51"/>
      <c r="U7" s="10"/>
      <c r="V7" s="10"/>
      <c r="W7" s="10"/>
      <c r="X7" s="10"/>
      <c r="Y7" s="10"/>
      <c r="Z7" s="10"/>
      <c r="AA7" s="10"/>
      <c r="AB7" s="10"/>
      <c r="AC7" s="170"/>
    </row>
    <row r="8" spans="2:29" ht="12.75">
      <c r="B8" s="34"/>
      <c r="C8" s="24"/>
      <c r="D8" s="24"/>
      <c r="E8" s="24"/>
      <c r="F8" s="24"/>
      <c r="G8" s="25"/>
      <c r="I8" s="69"/>
      <c r="J8" s="70" t="s">
        <v>73</v>
      </c>
      <c r="K8" s="57"/>
      <c r="L8" s="46"/>
      <c r="M8" s="46"/>
      <c r="N8" s="35">
        <f t="shared" si="0"/>
      </c>
      <c r="O8" s="46"/>
      <c r="P8" s="46">
        <f t="shared" si="2"/>
        <v>0.25</v>
      </c>
      <c r="Q8" s="46"/>
      <c r="R8" s="46"/>
      <c r="S8" s="58">
        <f t="shared" si="1"/>
      </c>
      <c r="T8" s="53"/>
      <c r="U8" s="3"/>
      <c r="V8" s="3"/>
      <c r="W8" s="3"/>
      <c r="X8" s="3"/>
      <c r="Y8" s="3"/>
      <c r="Z8" s="3"/>
      <c r="AA8" s="3"/>
      <c r="AB8" s="3"/>
      <c r="AC8" s="169"/>
    </row>
    <row r="9" spans="2:29" ht="12.75">
      <c r="B9" s="34"/>
      <c r="C9" s="24"/>
      <c r="D9" s="24"/>
      <c r="E9" s="24"/>
      <c r="F9" s="24"/>
      <c r="G9" s="25"/>
      <c r="I9" s="65"/>
      <c r="J9" s="66" t="s">
        <v>20</v>
      </c>
      <c r="K9" s="9"/>
      <c r="L9" s="10"/>
      <c r="M9" s="10"/>
      <c r="N9" s="48">
        <f t="shared" si="0"/>
      </c>
      <c r="O9" s="10"/>
      <c r="P9" s="10">
        <f t="shared" si="2"/>
        <v>0.25</v>
      </c>
      <c r="Q9" s="10"/>
      <c r="R9" s="10"/>
      <c r="S9" s="59">
        <f t="shared" si="1"/>
      </c>
      <c r="T9" s="51"/>
      <c r="U9" s="10"/>
      <c r="V9" s="10"/>
      <c r="W9" s="10"/>
      <c r="X9" s="10"/>
      <c r="Y9" s="10"/>
      <c r="Z9" s="10"/>
      <c r="AA9" s="10"/>
      <c r="AB9" s="10"/>
      <c r="AC9" s="170"/>
    </row>
    <row r="10" spans="2:29" ht="12.75">
      <c r="B10" s="34"/>
      <c r="C10" s="24"/>
      <c r="D10" s="24"/>
      <c r="E10" s="24"/>
      <c r="F10" s="24"/>
      <c r="G10" s="25"/>
      <c r="I10" s="69"/>
      <c r="J10" s="70" t="s">
        <v>69</v>
      </c>
      <c r="K10" s="57"/>
      <c r="L10" s="46"/>
      <c r="M10" s="46"/>
      <c r="N10" s="35">
        <f t="shared" si="0"/>
      </c>
      <c r="O10" s="46"/>
      <c r="P10" s="46">
        <f t="shared" si="2"/>
        <v>0.25</v>
      </c>
      <c r="Q10" s="46"/>
      <c r="R10" s="46"/>
      <c r="S10" s="58">
        <f t="shared" si="1"/>
      </c>
      <c r="T10" s="53"/>
      <c r="U10" s="3"/>
      <c r="V10" s="3"/>
      <c r="W10" s="3"/>
      <c r="X10" s="3"/>
      <c r="Y10" s="3"/>
      <c r="Z10" s="3"/>
      <c r="AA10" s="3"/>
      <c r="AB10" s="3"/>
      <c r="AC10" s="169"/>
    </row>
    <row r="11" spans="2:29" ht="12.75">
      <c r="B11" s="34"/>
      <c r="C11" s="24"/>
      <c r="D11" s="24"/>
      <c r="E11" s="24"/>
      <c r="F11" s="24"/>
      <c r="G11" s="25"/>
      <c r="I11" s="65">
        <v>1941</v>
      </c>
      <c r="J11" s="66" t="s">
        <v>70</v>
      </c>
      <c r="K11" s="9"/>
      <c r="L11" s="10"/>
      <c r="M11" s="10"/>
      <c r="N11" s="48">
        <f t="shared" si="0"/>
      </c>
      <c r="O11" s="10"/>
      <c r="P11" s="10">
        <f t="shared" si="2"/>
        <v>0.25</v>
      </c>
      <c r="Q11" s="10"/>
      <c r="R11" s="10"/>
      <c r="S11" s="59">
        <f t="shared" si="1"/>
      </c>
      <c r="T11" s="51"/>
      <c r="U11" s="10"/>
      <c r="V11" s="10"/>
      <c r="W11" s="10"/>
      <c r="X11" s="10"/>
      <c r="Y11" s="10"/>
      <c r="Z11" s="10"/>
      <c r="AA11" s="10"/>
      <c r="AB11" s="10"/>
      <c r="AC11" s="170"/>
    </row>
    <row r="12" spans="2:29" ht="12.75">
      <c r="B12" s="34"/>
      <c r="C12" s="24"/>
      <c r="D12" s="24"/>
      <c r="E12" s="24"/>
      <c r="F12" s="24"/>
      <c r="G12" s="25"/>
      <c r="I12" s="69"/>
      <c r="J12" s="70" t="s">
        <v>71</v>
      </c>
      <c r="K12" s="57"/>
      <c r="L12" s="46"/>
      <c r="M12" s="46"/>
      <c r="N12" s="35">
        <f t="shared" si="0"/>
      </c>
      <c r="O12" s="46"/>
      <c r="P12" s="46">
        <f t="shared" si="2"/>
        <v>0.25</v>
      </c>
      <c r="Q12" s="46"/>
      <c r="R12" s="46"/>
      <c r="S12" s="58">
        <f t="shared" si="1"/>
      </c>
      <c r="T12" s="53"/>
      <c r="U12" s="3"/>
      <c r="V12" s="3"/>
      <c r="W12" s="3"/>
      <c r="X12" s="3"/>
      <c r="Y12" s="3"/>
      <c r="Z12" s="3"/>
      <c r="AA12" s="3"/>
      <c r="AB12" s="3"/>
      <c r="AC12" s="169"/>
    </row>
    <row r="13" spans="2:29" ht="12.75">
      <c r="B13" s="34"/>
      <c r="C13" s="24"/>
      <c r="D13" s="24"/>
      <c r="E13" s="24"/>
      <c r="F13" s="24"/>
      <c r="G13" s="25"/>
      <c r="I13" s="65"/>
      <c r="J13" s="66" t="s">
        <v>72</v>
      </c>
      <c r="K13" s="9"/>
      <c r="L13" s="10"/>
      <c r="M13" s="10"/>
      <c r="N13" s="48">
        <f t="shared" si="0"/>
      </c>
      <c r="O13" s="10"/>
      <c r="P13" s="10">
        <f t="shared" si="2"/>
        <v>0.25</v>
      </c>
      <c r="Q13" s="10"/>
      <c r="R13" s="10"/>
      <c r="S13" s="59">
        <f t="shared" si="1"/>
      </c>
      <c r="T13" s="51"/>
      <c r="U13" s="10"/>
      <c r="V13" s="10"/>
      <c r="W13" s="10"/>
      <c r="X13" s="10"/>
      <c r="Y13" s="10"/>
      <c r="Z13" s="10"/>
      <c r="AA13" s="10"/>
      <c r="AB13" s="10"/>
      <c r="AC13" s="170"/>
    </row>
    <row r="14" spans="2:29" ht="12.75">
      <c r="B14" s="34"/>
      <c r="C14" s="24"/>
      <c r="D14" s="24"/>
      <c r="E14" s="24"/>
      <c r="F14" s="24"/>
      <c r="G14" s="25"/>
      <c r="I14" s="69"/>
      <c r="J14" s="70" t="s">
        <v>73</v>
      </c>
      <c r="K14" s="57"/>
      <c r="L14" s="46"/>
      <c r="M14" s="46"/>
      <c r="N14" s="35">
        <f t="shared" si="0"/>
      </c>
      <c r="O14" s="46"/>
      <c r="P14" s="46">
        <f t="shared" si="2"/>
        <v>0.25</v>
      </c>
      <c r="Q14" s="46"/>
      <c r="R14" s="46"/>
      <c r="S14" s="58">
        <f t="shared" si="1"/>
      </c>
      <c r="T14" s="53"/>
      <c r="U14" s="3"/>
      <c r="V14" s="3"/>
      <c r="W14" s="3"/>
      <c r="X14" s="3"/>
      <c r="Y14" s="3"/>
      <c r="Z14" s="3"/>
      <c r="AA14" s="3"/>
      <c r="AB14" s="3"/>
      <c r="AC14" s="169"/>
    </row>
    <row r="15" spans="2:29" ht="12.75">
      <c r="B15" s="34"/>
      <c r="C15" s="24"/>
      <c r="D15" s="24"/>
      <c r="E15" s="24"/>
      <c r="F15" s="24"/>
      <c r="G15" s="25"/>
      <c r="I15" s="65"/>
      <c r="J15" s="66" t="s">
        <v>20</v>
      </c>
      <c r="K15" s="9"/>
      <c r="L15" s="10"/>
      <c r="M15" s="10"/>
      <c r="N15" s="48">
        <f t="shared" si="0"/>
      </c>
      <c r="O15" s="10"/>
      <c r="P15" s="10">
        <f t="shared" si="2"/>
        <v>0.25</v>
      </c>
      <c r="Q15" s="10"/>
      <c r="R15" s="10"/>
      <c r="S15" s="59">
        <f t="shared" si="1"/>
      </c>
      <c r="T15" s="51"/>
      <c r="U15" s="10"/>
      <c r="V15" s="10"/>
      <c r="W15" s="10"/>
      <c r="X15" s="10"/>
      <c r="Y15" s="10"/>
      <c r="Z15" s="10"/>
      <c r="AA15" s="10"/>
      <c r="AB15" s="10"/>
      <c r="AC15" s="170"/>
    </row>
    <row r="16" spans="2:29" ht="12.75">
      <c r="B16" s="34"/>
      <c r="C16" s="24"/>
      <c r="D16" s="24"/>
      <c r="E16" s="24"/>
      <c r="F16" s="24"/>
      <c r="G16" s="25"/>
      <c r="I16" s="69"/>
      <c r="J16" s="70" t="s">
        <v>69</v>
      </c>
      <c r="K16" s="57"/>
      <c r="L16" s="46"/>
      <c r="M16" s="46"/>
      <c r="N16" s="35">
        <f t="shared" si="0"/>
      </c>
      <c r="O16" s="46"/>
      <c r="P16" s="46">
        <f t="shared" si="2"/>
        <v>0.25</v>
      </c>
      <c r="Q16" s="46"/>
      <c r="R16" s="46"/>
      <c r="S16" s="58">
        <f t="shared" si="1"/>
      </c>
      <c r="T16" s="53"/>
      <c r="U16" s="3"/>
      <c r="V16" s="3"/>
      <c r="W16" s="3"/>
      <c r="X16" s="3"/>
      <c r="Y16" s="3"/>
      <c r="Z16" s="3"/>
      <c r="AA16" s="3"/>
      <c r="AB16" s="3"/>
      <c r="AC16" s="169"/>
    </row>
    <row r="17" spans="2:29" ht="12.75">
      <c r="B17" s="34"/>
      <c r="C17" s="24"/>
      <c r="D17" s="24"/>
      <c r="E17" s="24"/>
      <c r="F17" s="24"/>
      <c r="G17" s="25"/>
      <c r="I17" s="65">
        <v>1942</v>
      </c>
      <c r="J17" s="66" t="s">
        <v>70</v>
      </c>
      <c r="K17" s="9"/>
      <c r="L17" s="10"/>
      <c r="M17" s="10"/>
      <c r="N17" s="48">
        <f t="shared" si="0"/>
      </c>
      <c r="O17" s="10"/>
      <c r="P17" s="10">
        <f t="shared" si="2"/>
        <v>0.25</v>
      </c>
      <c r="Q17" s="10"/>
      <c r="R17" s="10"/>
      <c r="S17" s="59">
        <f t="shared" si="1"/>
      </c>
      <c r="T17" s="51"/>
      <c r="U17" s="10"/>
      <c r="V17" s="10"/>
      <c r="W17" s="10"/>
      <c r="X17" s="10"/>
      <c r="Y17" s="10"/>
      <c r="Z17" s="10"/>
      <c r="AA17" s="10"/>
      <c r="AB17" s="10"/>
      <c r="AC17" s="170"/>
    </row>
    <row r="18" spans="2:29" ht="12.75">
      <c r="B18" s="34"/>
      <c r="C18" s="24"/>
      <c r="D18" s="24"/>
      <c r="E18" s="24"/>
      <c r="F18" s="24"/>
      <c r="G18" s="25"/>
      <c r="I18" s="69"/>
      <c r="J18" s="70" t="s">
        <v>71</v>
      </c>
      <c r="K18" s="57"/>
      <c r="L18" s="46"/>
      <c r="M18" s="46"/>
      <c r="N18" s="35">
        <f t="shared" si="0"/>
      </c>
      <c r="O18" s="46"/>
      <c r="P18" s="46">
        <f t="shared" si="2"/>
        <v>0.25</v>
      </c>
      <c r="Q18" s="46"/>
      <c r="R18" s="46"/>
      <c r="S18" s="58">
        <f t="shared" si="1"/>
      </c>
      <c r="T18" s="53"/>
      <c r="U18" s="3"/>
      <c r="V18" s="3"/>
      <c r="W18" s="3"/>
      <c r="X18" s="3"/>
      <c r="Y18" s="3"/>
      <c r="Z18" s="3"/>
      <c r="AA18" s="3"/>
      <c r="AB18" s="3"/>
      <c r="AC18" s="169"/>
    </row>
    <row r="19" spans="2:29" ht="12.75">
      <c r="B19" s="34"/>
      <c r="C19" s="24"/>
      <c r="D19" s="24"/>
      <c r="E19" s="24"/>
      <c r="F19" s="24"/>
      <c r="G19" s="25"/>
      <c r="I19" s="65"/>
      <c r="J19" s="66" t="s">
        <v>72</v>
      </c>
      <c r="K19" s="9"/>
      <c r="L19" s="10"/>
      <c r="M19" s="10"/>
      <c r="N19" s="48">
        <f t="shared" si="0"/>
      </c>
      <c r="O19" s="10"/>
      <c r="P19" s="10">
        <f t="shared" si="2"/>
        <v>0.25</v>
      </c>
      <c r="Q19" s="10"/>
      <c r="R19" s="10"/>
      <c r="S19" s="59">
        <f t="shared" si="1"/>
      </c>
      <c r="T19" s="51"/>
      <c r="U19" s="10"/>
      <c r="V19" s="10"/>
      <c r="W19" s="10"/>
      <c r="X19" s="10"/>
      <c r="Y19" s="10"/>
      <c r="Z19" s="10"/>
      <c r="AA19" s="10"/>
      <c r="AB19" s="10"/>
      <c r="AC19" s="170"/>
    </row>
    <row r="20" spans="2:29" ht="12.75">
      <c r="B20" s="34"/>
      <c r="C20" s="24"/>
      <c r="D20" s="24"/>
      <c r="E20" s="24"/>
      <c r="F20" s="24"/>
      <c r="G20" s="25"/>
      <c r="I20" s="69"/>
      <c r="J20" s="70" t="s">
        <v>73</v>
      </c>
      <c r="K20" s="57"/>
      <c r="L20" s="46"/>
      <c r="M20" s="46"/>
      <c r="N20" s="35">
        <f t="shared" si="0"/>
      </c>
      <c r="O20" s="46"/>
      <c r="P20" s="46">
        <f t="shared" si="2"/>
        <v>0.25</v>
      </c>
      <c r="Q20" s="46"/>
      <c r="R20" s="46"/>
      <c r="S20" s="58">
        <f t="shared" si="1"/>
      </c>
      <c r="T20" s="53"/>
      <c r="U20" s="3"/>
      <c r="V20" s="3"/>
      <c r="W20" s="3"/>
      <c r="X20" s="3"/>
      <c r="Y20" s="3"/>
      <c r="Z20" s="3"/>
      <c r="AA20" s="3"/>
      <c r="AB20" s="3"/>
      <c r="AC20" s="169"/>
    </row>
    <row r="21" spans="2:29" ht="12.75">
      <c r="B21" s="34"/>
      <c r="C21" s="24"/>
      <c r="D21" s="24"/>
      <c r="E21" s="24"/>
      <c r="F21" s="24"/>
      <c r="G21" s="25"/>
      <c r="I21" s="65"/>
      <c r="J21" s="66" t="s">
        <v>20</v>
      </c>
      <c r="K21" s="9"/>
      <c r="L21" s="10"/>
      <c r="M21" s="10"/>
      <c r="N21" s="48">
        <f t="shared" si="0"/>
      </c>
      <c r="O21" s="10"/>
      <c r="P21" s="10">
        <f t="shared" si="2"/>
        <v>0.25</v>
      </c>
      <c r="Q21" s="10"/>
      <c r="R21" s="10"/>
      <c r="S21" s="59">
        <f t="shared" si="1"/>
      </c>
      <c r="T21" s="51"/>
      <c r="U21" s="10"/>
      <c r="V21" s="10"/>
      <c r="W21" s="10"/>
      <c r="X21" s="10"/>
      <c r="Y21" s="10"/>
      <c r="Z21" s="10"/>
      <c r="AA21" s="10"/>
      <c r="AB21" s="10"/>
      <c r="AC21" s="170"/>
    </row>
    <row r="22" spans="2:29" ht="12.75">
      <c r="B22" s="34"/>
      <c r="C22" s="24"/>
      <c r="D22" s="24"/>
      <c r="E22" s="24"/>
      <c r="F22" s="24"/>
      <c r="G22" s="25"/>
      <c r="I22" s="69"/>
      <c r="J22" s="70" t="s">
        <v>69</v>
      </c>
      <c r="K22" s="60"/>
      <c r="L22" s="47"/>
      <c r="M22" s="47"/>
      <c r="N22" s="35">
        <f t="shared" si="0"/>
      </c>
      <c r="O22" s="46"/>
      <c r="P22" s="46">
        <f t="shared" si="2"/>
        <v>0.25</v>
      </c>
      <c r="Q22" s="46"/>
      <c r="R22" s="46"/>
      <c r="S22" s="58">
        <f t="shared" si="1"/>
      </c>
      <c r="T22" s="53"/>
      <c r="U22" s="3"/>
      <c r="V22" s="3"/>
      <c r="W22" s="3"/>
      <c r="X22" s="3"/>
      <c r="Y22" s="3"/>
      <c r="Z22" s="3"/>
      <c r="AA22" s="3"/>
      <c r="AB22" s="3"/>
      <c r="AC22" s="169"/>
    </row>
    <row r="23" spans="2:29" ht="12.75">
      <c r="B23" s="34"/>
      <c r="C23" s="24"/>
      <c r="D23" s="24"/>
      <c r="E23" s="24"/>
      <c r="F23" s="24"/>
      <c r="G23" s="25"/>
      <c r="I23" s="65">
        <v>1943</v>
      </c>
      <c r="J23" s="66" t="s">
        <v>70</v>
      </c>
      <c r="K23" s="9"/>
      <c r="L23" s="10"/>
      <c r="M23" s="10"/>
      <c r="N23" s="48">
        <f t="shared" si="0"/>
      </c>
      <c r="O23" s="10"/>
      <c r="P23" s="10">
        <f t="shared" si="2"/>
        <v>0.25</v>
      </c>
      <c r="Q23" s="10"/>
      <c r="R23" s="10"/>
      <c r="S23" s="59">
        <f t="shared" si="1"/>
      </c>
      <c r="T23" s="51"/>
      <c r="U23" s="10"/>
      <c r="V23" s="10"/>
      <c r="W23" s="10"/>
      <c r="X23" s="10"/>
      <c r="Y23" s="10"/>
      <c r="Z23" s="10"/>
      <c r="AA23" s="10"/>
      <c r="AB23" s="10"/>
      <c r="AC23" s="170"/>
    </row>
    <row r="24" spans="2:29" ht="12.75">
      <c r="B24" s="34"/>
      <c r="C24" s="24"/>
      <c r="D24" s="24"/>
      <c r="E24" s="24"/>
      <c r="F24" s="24"/>
      <c r="G24" s="25"/>
      <c r="I24" s="69"/>
      <c r="J24" s="70" t="s">
        <v>71</v>
      </c>
      <c r="K24" s="57"/>
      <c r="L24" s="46"/>
      <c r="M24" s="46"/>
      <c r="N24" s="35">
        <f t="shared" si="0"/>
      </c>
      <c r="O24" s="46"/>
      <c r="P24" s="46">
        <f t="shared" si="2"/>
        <v>0.25</v>
      </c>
      <c r="Q24" s="46"/>
      <c r="R24" s="46"/>
      <c r="S24" s="58">
        <f t="shared" si="1"/>
      </c>
      <c r="T24" s="53"/>
      <c r="U24" s="3"/>
      <c r="V24" s="3"/>
      <c r="W24" s="3"/>
      <c r="X24" s="3"/>
      <c r="Y24" s="3"/>
      <c r="Z24" s="3"/>
      <c r="AA24" s="3"/>
      <c r="AB24" s="3"/>
      <c r="AC24" s="169"/>
    </row>
    <row r="25" spans="2:29" ht="12.75">
      <c r="B25" s="34"/>
      <c r="C25" s="24"/>
      <c r="D25" s="24"/>
      <c r="E25" s="24"/>
      <c r="F25" s="24"/>
      <c r="G25" s="25"/>
      <c r="I25" s="65"/>
      <c r="J25" s="66" t="s">
        <v>72</v>
      </c>
      <c r="K25" s="9"/>
      <c r="L25" s="10"/>
      <c r="M25" s="10"/>
      <c r="N25" s="48">
        <f t="shared" si="0"/>
      </c>
      <c r="O25" s="10"/>
      <c r="P25" s="10">
        <f t="shared" si="2"/>
        <v>0.25</v>
      </c>
      <c r="Q25" s="10"/>
      <c r="R25" s="10"/>
      <c r="S25" s="59">
        <f t="shared" si="1"/>
      </c>
      <c r="T25" s="51"/>
      <c r="U25" s="10"/>
      <c r="V25" s="10"/>
      <c r="W25" s="10"/>
      <c r="X25" s="10"/>
      <c r="Y25" s="10"/>
      <c r="Z25" s="10"/>
      <c r="AA25" s="10"/>
      <c r="AB25" s="10"/>
      <c r="AC25" s="170"/>
    </row>
    <row r="26" spans="2:29" ht="12.75">
      <c r="B26" s="34"/>
      <c r="C26" s="24"/>
      <c r="D26" s="24"/>
      <c r="E26" s="24"/>
      <c r="F26" s="24"/>
      <c r="G26" s="25"/>
      <c r="I26" s="69"/>
      <c r="J26" s="70" t="s">
        <v>73</v>
      </c>
      <c r="K26" s="57"/>
      <c r="L26" s="46"/>
      <c r="M26" s="46"/>
      <c r="N26" s="35">
        <f t="shared" si="0"/>
      </c>
      <c r="O26" s="46"/>
      <c r="P26" s="46">
        <f t="shared" si="2"/>
        <v>0.25</v>
      </c>
      <c r="Q26" s="46"/>
      <c r="R26" s="46"/>
      <c r="S26" s="58">
        <f t="shared" si="1"/>
      </c>
      <c r="T26" s="53"/>
      <c r="U26" s="3"/>
      <c r="V26" s="3"/>
      <c r="W26" s="3"/>
      <c r="X26" s="3"/>
      <c r="Y26" s="3"/>
      <c r="Z26" s="3"/>
      <c r="AA26" s="3"/>
      <c r="AB26" s="3"/>
      <c r="AC26" s="169"/>
    </row>
    <row r="27" spans="2:29" ht="12.75">
      <c r="B27" s="34"/>
      <c r="C27" s="24"/>
      <c r="D27" s="24"/>
      <c r="E27" s="24"/>
      <c r="F27" s="24"/>
      <c r="G27" s="25"/>
      <c r="I27" s="65"/>
      <c r="J27" s="66" t="s">
        <v>20</v>
      </c>
      <c r="K27" s="9"/>
      <c r="L27" s="10"/>
      <c r="M27" s="10"/>
      <c r="N27" s="48">
        <f t="shared" si="0"/>
      </c>
      <c r="O27" s="10"/>
      <c r="P27" s="10">
        <f t="shared" si="2"/>
        <v>0.25</v>
      </c>
      <c r="Q27" s="10"/>
      <c r="R27" s="10"/>
      <c r="S27" s="59">
        <f t="shared" si="1"/>
      </c>
      <c r="T27" s="51"/>
      <c r="U27" s="10"/>
      <c r="V27" s="10"/>
      <c r="W27" s="10"/>
      <c r="X27" s="10"/>
      <c r="Y27" s="10"/>
      <c r="Z27" s="10"/>
      <c r="AA27" s="10"/>
      <c r="AB27" s="10"/>
      <c r="AC27" s="170"/>
    </row>
    <row r="28" spans="2:29" ht="12.75">
      <c r="B28" s="34"/>
      <c r="C28" s="24"/>
      <c r="D28" s="24"/>
      <c r="E28" s="24"/>
      <c r="F28" s="24"/>
      <c r="G28" s="25"/>
      <c r="I28" s="69"/>
      <c r="J28" s="70" t="s">
        <v>69</v>
      </c>
      <c r="K28" s="57"/>
      <c r="L28" s="46"/>
      <c r="M28" s="46"/>
      <c r="N28" s="35">
        <f t="shared" si="0"/>
      </c>
      <c r="O28" s="46"/>
      <c r="P28" s="46">
        <f t="shared" si="2"/>
        <v>0.25</v>
      </c>
      <c r="Q28" s="46"/>
      <c r="R28" s="46"/>
      <c r="S28" s="58">
        <f t="shared" si="1"/>
      </c>
      <c r="T28" s="53"/>
      <c r="U28" s="3"/>
      <c r="V28" s="3"/>
      <c r="W28" s="3"/>
      <c r="X28" s="3"/>
      <c r="Y28" s="3"/>
      <c r="Z28" s="3"/>
      <c r="AA28" s="3"/>
      <c r="AB28" s="3"/>
      <c r="AC28" s="169"/>
    </row>
    <row r="29" spans="2:29" ht="12.75">
      <c r="B29" s="34"/>
      <c r="C29" s="24"/>
      <c r="D29" s="24"/>
      <c r="E29" s="24"/>
      <c r="F29" s="24"/>
      <c r="G29" s="25"/>
      <c r="I29" s="65">
        <v>1944</v>
      </c>
      <c r="J29" s="66" t="s">
        <v>70</v>
      </c>
      <c r="K29" s="9"/>
      <c r="L29" s="10"/>
      <c r="M29" s="10"/>
      <c r="N29" s="48">
        <f t="shared" si="0"/>
      </c>
      <c r="O29" s="10"/>
      <c r="P29" s="10">
        <f t="shared" si="2"/>
        <v>0.25</v>
      </c>
      <c r="Q29" s="10"/>
      <c r="R29" s="10"/>
      <c r="S29" s="59">
        <f t="shared" si="1"/>
      </c>
      <c r="T29" s="51"/>
      <c r="U29" s="10"/>
      <c r="V29" s="10"/>
      <c r="W29" s="10"/>
      <c r="X29" s="10"/>
      <c r="Y29" s="10"/>
      <c r="Z29" s="10"/>
      <c r="AA29" s="10"/>
      <c r="AB29" s="10"/>
      <c r="AC29" s="170"/>
    </row>
    <row r="30" spans="2:29" ht="12.75">
      <c r="B30" s="34"/>
      <c r="C30" s="24"/>
      <c r="D30" s="24"/>
      <c r="E30" s="24"/>
      <c r="F30" s="24"/>
      <c r="G30" s="25"/>
      <c r="I30" s="69"/>
      <c r="J30" s="70" t="s">
        <v>71</v>
      </c>
      <c r="K30" s="57"/>
      <c r="L30" s="46"/>
      <c r="M30" s="46"/>
      <c r="N30" s="35">
        <f t="shared" si="0"/>
      </c>
      <c r="O30" s="46"/>
      <c r="P30" s="46">
        <f t="shared" si="2"/>
        <v>0.25</v>
      </c>
      <c r="Q30" s="46"/>
      <c r="R30" s="46"/>
      <c r="S30" s="58">
        <f t="shared" si="1"/>
      </c>
      <c r="T30" s="53"/>
      <c r="U30" s="3"/>
      <c r="V30" s="3"/>
      <c r="W30" s="3"/>
      <c r="X30" s="3"/>
      <c r="Y30" s="3"/>
      <c r="Z30" s="3"/>
      <c r="AA30" s="3"/>
      <c r="AB30" s="3"/>
      <c r="AC30" s="169"/>
    </row>
    <row r="31" spans="2:29" ht="12.75">
      <c r="B31" s="78" t="s">
        <v>96</v>
      </c>
      <c r="C31" s="79"/>
      <c r="D31" s="79">
        <v>-2</v>
      </c>
      <c r="E31" s="79">
        <v>-2</v>
      </c>
      <c r="F31" s="79"/>
      <c r="G31" s="80">
        <v>-4</v>
      </c>
      <c r="I31" s="65"/>
      <c r="J31" s="66" t="s">
        <v>72</v>
      </c>
      <c r="K31" s="9"/>
      <c r="L31" s="10"/>
      <c r="M31" s="10"/>
      <c r="N31" s="48">
        <f t="shared" si="0"/>
      </c>
      <c r="O31" s="10"/>
      <c r="P31" s="10">
        <f t="shared" si="2"/>
        <v>0.25</v>
      </c>
      <c r="Q31" s="10"/>
      <c r="R31" s="10"/>
      <c r="S31" s="59">
        <f t="shared" si="1"/>
      </c>
      <c r="T31" s="51"/>
      <c r="U31" s="10"/>
      <c r="V31" s="10"/>
      <c r="W31" s="10"/>
      <c r="X31" s="10"/>
      <c r="Y31" s="10"/>
      <c r="Z31" s="10"/>
      <c r="AA31" s="10"/>
      <c r="AB31" s="10"/>
      <c r="AC31" s="170"/>
    </row>
    <row r="32" spans="2:29" ht="13.5" thickBot="1">
      <c r="B32" s="34"/>
      <c r="C32" s="24"/>
      <c r="D32" s="24"/>
      <c r="E32" s="24"/>
      <c r="F32" s="24"/>
      <c r="G32" s="25"/>
      <c r="I32" s="69"/>
      <c r="J32" s="70" t="s">
        <v>73</v>
      </c>
      <c r="K32" s="57"/>
      <c r="L32" s="46"/>
      <c r="M32" s="46"/>
      <c r="N32" s="35">
        <f t="shared" si="0"/>
      </c>
      <c r="O32" s="46"/>
      <c r="P32" s="46">
        <f t="shared" si="2"/>
        <v>0.25</v>
      </c>
      <c r="Q32" s="46"/>
      <c r="R32" s="46"/>
      <c r="S32" s="58">
        <f t="shared" si="1"/>
      </c>
      <c r="T32" s="53"/>
      <c r="U32" s="3"/>
      <c r="V32" s="3"/>
      <c r="W32" s="3"/>
      <c r="X32" s="3"/>
      <c r="Y32" s="3"/>
      <c r="Z32" s="3"/>
      <c r="AA32" s="3"/>
      <c r="AB32" s="3"/>
      <c r="AC32" s="169"/>
    </row>
    <row r="33" spans="2:29" ht="13.5" thickBot="1">
      <c r="B33" s="75" t="s">
        <v>79</v>
      </c>
      <c r="C33" s="76">
        <f>SUM(C3:C32)</f>
        <v>40</v>
      </c>
      <c r="D33" s="76">
        <f>SUM(D3:D32)</f>
        <v>23</v>
      </c>
      <c r="E33" s="76">
        <f>SUM(E3:E32)</f>
        <v>18</v>
      </c>
      <c r="F33" s="76">
        <f>SUM(F3:F32)</f>
        <v>37</v>
      </c>
      <c r="G33" s="77">
        <f>SUM(G3:G32)</f>
        <v>3</v>
      </c>
      <c r="I33" s="65"/>
      <c r="J33" s="66" t="s">
        <v>20</v>
      </c>
      <c r="K33" s="9"/>
      <c r="L33" s="10"/>
      <c r="M33" s="10"/>
      <c r="N33" s="48">
        <f t="shared" si="0"/>
      </c>
      <c r="O33" s="10"/>
      <c r="P33" s="10">
        <f t="shared" si="2"/>
        <v>0.25</v>
      </c>
      <c r="Q33" s="10"/>
      <c r="R33" s="10"/>
      <c r="S33" s="59">
        <f t="shared" si="1"/>
      </c>
      <c r="T33" s="51"/>
      <c r="U33" s="10"/>
      <c r="V33" s="10"/>
      <c r="W33" s="10"/>
      <c r="X33" s="10"/>
      <c r="Y33" s="10"/>
      <c r="Z33" s="10"/>
      <c r="AA33" s="10"/>
      <c r="AB33" s="10"/>
      <c r="AC33" s="170"/>
    </row>
    <row r="34" spans="9:29" ht="13.5" thickBot="1">
      <c r="I34" s="69"/>
      <c r="J34" s="70" t="s">
        <v>69</v>
      </c>
      <c r="K34" s="57"/>
      <c r="L34" s="46"/>
      <c r="M34" s="46"/>
      <c r="N34" s="35">
        <f t="shared" si="0"/>
      </c>
      <c r="O34" s="46"/>
      <c r="P34" s="46">
        <f t="shared" si="2"/>
        <v>0.25</v>
      </c>
      <c r="Q34" s="46"/>
      <c r="R34" s="46"/>
      <c r="S34" s="58">
        <f t="shared" si="1"/>
      </c>
      <c r="T34" s="53"/>
      <c r="U34" s="3"/>
      <c r="V34" s="3"/>
      <c r="W34" s="3"/>
      <c r="X34" s="3"/>
      <c r="Y34" s="3"/>
      <c r="Z34" s="3"/>
      <c r="AA34" s="3"/>
      <c r="AB34" s="3"/>
      <c r="AC34" s="169"/>
    </row>
    <row r="35" spans="2:29" ht="12.75">
      <c r="B35" s="37" t="s">
        <v>82</v>
      </c>
      <c r="C35" s="26"/>
      <c r="I35" s="65">
        <v>1945</v>
      </c>
      <c r="J35" s="66" t="s">
        <v>70</v>
      </c>
      <c r="K35" s="9"/>
      <c r="L35" s="10"/>
      <c r="M35" s="10"/>
      <c r="N35" s="48">
        <f t="shared" si="0"/>
      </c>
      <c r="O35" s="10"/>
      <c r="P35" s="10">
        <f t="shared" si="2"/>
        <v>0.25</v>
      </c>
      <c r="Q35" s="10"/>
      <c r="R35" s="10"/>
      <c r="S35" s="59">
        <f t="shared" si="1"/>
      </c>
      <c r="T35" s="51"/>
      <c r="U35" s="10"/>
      <c r="V35" s="10"/>
      <c r="W35" s="10"/>
      <c r="X35" s="10"/>
      <c r="Y35" s="10"/>
      <c r="Z35" s="10"/>
      <c r="AA35" s="10"/>
      <c r="AB35" s="10"/>
      <c r="AC35" s="170"/>
    </row>
    <row r="36" spans="2:29" ht="12.75">
      <c r="B36" s="38" t="s">
        <v>81</v>
      </c>
      <c r="C36" s="27"/>
      <c r="I36" s="69"/>
      <c r="J36" s="70" t="s">
        <v>71</v>
      </c>
      <c r="K36" s="57"/>
      <c r="L36" s="46"/>
      <c r="M36" s="46"/>
      <c r="N36" s="35">
        <f t="shared" si="0"/>
      </c>
      <c r="O36" s="46"/>
      <c r="P36" s="46">
        <f t="shared" si="2"/>
        <v>0.25</v>
      </c>
      <c r="Q36" s="46"/>
      <c r="R36" s="46"/>
      <c r="S36" s="58">
        <f t="shared" si="1"/>
      </c>
      <c r="T36" s="53"/>
      <c r="U36" s="3"/>
      <c r="V36" s="3"/>
      <c r="W36" s="3"/>
      <c r="X36" s="3"/>
      <c r="Y36" s="3"/>
      <c r="Z36" s="3"/>
      <c r="AA36" s="3"/>
      <c r="AB36" s="3"/>
      <c r="AC36" s="169"/>
    </row>
    <row r="37" spans="2:29" ht="12.75">
      <c r="B37" s="38" t="s">
        <v>83</v>
      </c>
      <c r="C37" s="27">
        <v>1</v>
      </c>
      <c r="I37" s="65"/>
      <c r="J37" s="66" t="s">
        <v>72</v>
      </c>
      <c r="K37" s="9"/>
      <c r="L37" s="10"/>
      <c r="M37" s="10"/>
      <c r="N37" s="48">
        <f t="shared" si="0"/>
      </c>
      <c r="O37" s="10"/>
      <c r="P37" s="10">
        <f t="shared" si="2"/>
        <v>0.25</v>
      </c>
      <c r="Q37" s="10"/>
      <c r="R37" s="10"/>
      <c r="S37" s="59">
        <f t="shared" si="1"/>
      </c>
      <c r="T37" s="51"/>
      <c r="U37" s="10"/>
      <c r="V37" s="10"/>
      <c r="W37" s="10"/>
      <c r="X37" s="10"/>
      <c r="Y37" s="10"/>
      <c r="Z37" s="10"/>
      <c r="AA37" s="10"/>
      <c r="AB37" s="10"/>
      <c r="AC37" s="170"/>
    </row>
    <row r="38" spans="2:29" ht="13.5" thickBot="1">
      <c r="B38" s="96" t="s">
        <v>122</v>
      </c>
      <c r="C38" s="28"/>
      <c r="I38" s="69"/>
      <c r="J38" s="70" t="s">
        <v>73</v>
      </c>
      <c r="K38" s="57"/>
      <c r="L38" s="46"/>
      <c r="M38" s="46"/>
      <c r="N38" s="35">
        <f t="shared" si="0"/>
      </c>
      <c r="O38" s="46"/>
      <c r="P38" s="46">
        <f t="shared" si="2"/>
        <v>0.25</v>
      </c>
      <c r="Q38" s="46"/>
      <c r="R38" s="46"/>
      <c r="S38" s="58">
        <f t="shared" si="1"/>
      </c>
      <c r="T38" s="53"/>
      <c r="U38" s="3"/>
      <c r="V38" s="3"/>
      <c r="W38" s="3"/>
      <c r="X38" s="3"/>
      <c r="Y38" s="3"/>
      <c r="Z38" s="3"/>
      <c r="AA38" s="3"/>
      <c r="AB38" s="3"/>
      <c r="AC38" s="169"/>
    </row>
    <row r="39" spans="2:29" ht="12.75">
      <c r="B39" s="2"/>
      <c r="I39" s="65"/>
      <c r="J39" s="66" t="s">
        <v>20</v>
      </c>
      <c r="K39" s="9"/>
      <c r="L39" s="10"/>
      <c r="M39" s="10"/>
      <c r="N39" s="48">
        <f t="shared" si="0"/>
      </c>
      <c r="O39" s="10"/>
      <c r="P39" s="10">
        <f t="shared" si="2"/>
        <v>0.25</v>
      </c>
      <c r="Q39" s="10"/>
      <c r="R39" s="10"/>
      <c r="S39" s="59">
        <f t="shared" si="1"/>
      </c>
      <c r="T39" s="51"/>
      <c r="U39" s="10"/>
      <c r="V39" s="10"/>
      <c r="W39" s="10"/>
      <c r="X39" s="10"/>
      <c r="Y39" s="10"/>
      <c r="Z39" s="10"/>
      <c r="AA39" s="10"/>
      <c r="AB39" s="10"/>
      <c r="AC39" s="170"/>
    </row>
    <row r="40" spans="2:29" ht="12.75">
      <c r="B40" s="2"/>
      <c r="I40" s="69"/>
      <c r="J40" s="70" t="s">
        <v>69</v>
      </c>
      <c r="K40" s="57"/>
      <c r="L40" s="46"/>
      <c r="M40" s="46"/>
      <c r="N40" s="35">
        <f t="shared" si="0"/>
      </c>
      <c r="O40" s="46"/>
      <c r="P40" s="46">
        <f t="shared" si="2"/>
        <v>0.25</v>
      </c>
      <c r="Q40" s="46"/>
      <c r="R40" s="46"/>
      <c r="S40" s="58">
        <f t="shared" si="1"/>
      </c>
      <c r="T40" s="53"/>
      <c r="U40" s="3"/>
      <c r="V40" s="3"/>
      <c r="W40" s="3"/>
      <c r="X40" s="3"/>
      <c r="Y40" s="3"/>
      <c r="Z40" s="3"/>
      <c r="AA40" s="3"/>
      <c r="AB40" s="3"/>
      <c r="AC40" s="169"/>
    </row>
    <row r="41" spans="2:29" ht="12.75">
      <c r="B41" s="2"/>
      <c r="I41" s="65">
        <v>1946</v>
      </c>
      <c r="J41" s="66" t="s">
        <v>70</v>
      </c>
      <c r="K41" s="9"/>
      <c r="L41" s="10"/>
      <c r="M41" s="10"/>
      <c r="N41" s="48">
        <f t="shared" si="0"/>
      </c>
      <c r="O41" s="10"/>
      <c r="P41" s="10">
        <f t="shared" si="2"/>
        <v>0.25</v>
      </c>
      <c r="Q41" s="10"/>
      <c r="R41" s="10"/>
      <c r="S41" s="59">
        <f t="shared" si="1"/>
      </c>
      <c r="T41" s="51"/>
      <c r="U41" s="10"/>
      <c r="V41" s="10"/>
      <c r="W41" s="10"/>
      <c r="X41" s="10"/>
      <c r="Y41" s="10"/>
      <c r="Z41" s="10"/>
      <c r="AA41" s="10"/>
      <c r="AB41" s="10"/>
      <c r="AC41" s="170"/>
    </row>
    <row r="42" spans="2:29" ht="13.5" thickBot="1">
      <c r="B42" s="99" t="s">
        <v>169</v>
      </c>
      <c r="C42" s="99"/>
      <c r="D42" s="109"/>
      <c r="E42" s="97" t="s">
        <v>170</v>
      </c>
      <c r="F42" s="99"/>
      <c r="G42" s="162" t="s">
        <v>168</v>
      </c>
      <c r="I42" s="69"/>
      <c r="J42" s="70" t="s">
        <v>71</v>
      </c>
      <c r="K42" s="57"/>
      <c r="L42" s="46"/>
      <c r="M42" s="46"/>
      <c r="N42" s="35">
        <f t="shared" si="0"/>
      </c>
      <c r="O42" s="46"/>
      <c r="P42" s="46">
        <f t="shared" si="2"/>
        <v>0.25</v>
      </c>
      <c r="Q42" s="46"/>
      <c r="R42" s="46"/>
      <c r="S42" s="58">
        <f t="shared" si="1"/>
      </c>
      <c r="T42" s="53"/>
      <c r="U42" s="3"/>
      <c r="V42" s="3"/>
      <c r="W42" s="3"/>
      <c r="X42" s="3"/>
      <c r="Y42" s="3"/>
      <c r="Z42" s="3"/>
      <c r="AA42" s="3"/>
      <c r="AB42" s="3"/>
      <c r="AC42" s="169"/>
    </row>
    <row r="43" spans="2:29" ht="13.5" thickTop="1">
      <c r="B43" s="106" t="s">
        <v>135</v>
      </c>
      <c r="C43" s="106"/>
      <c r="E43" s="105">
        <v>1</v>
      </c>
      <c r="F43" s="160"/>
      <c r="G43" s="163"/>
      <c r="I43" s="65"/>
      <c r="J43" s="66" t="s">
        <v>72</v>
      </c>
      <c r="K43" s="9"/>
      <c r="L43" s="10"/>
      <c r="M43" s="10"/>
      <c r="N43" s="48">
        <f t="shared" si="0"/>
      </c>
      <c r="O43" s="10"/>
      <c r="P43" s="10">
        <f t="shared" si="2"/>
        <v>0.25</v>
      </c>
      <c r="Q43" s="10"/>
      <c r="R43" s="10"/>
      <c r="S43" s="59">
        <f t="shared" si="1"/>
      </c>
      <c r="T43" s="51"/>
      <c r="U43" s="10"/>
      <c r="V43" s="10"/>
      <c r="W43" s="10"/>
      <c r="X43" s="10"/>
      <c r="Y43" s="10"/>
      <c r="Z43" s="10"/>
      <c r="AA43" s="10"/>
      <c r="AB43" s="10"/>
      <c r="AC43" s="170"/>
    </row>
    <row r="44" spans="2:29" ht="12.75">
      <c r="B44" s="106" t="s">
        <v>136</v>
      </c>
      <c r="C44" s="106"/>
      <c r="E44" s="105">
        <v>4</v>
      </c>
      <c r="F44" s="161"/>
      <c r="G44" s="164"/>
      <c r="I44" s="69"/>
      <c r="J44" s="70" t="s">
        <v>73</v>
      </c>
      <c r="K44" s="57"/>
      <c r="L44" s="46"/>
      <c r="M44" s="46"/>
      <c r="N44" s="35">
        <f t="shared" si="0"/>
      </c>
      <c r="O44" s="46"/>
      <c r="P44" s="46">
        <f t="shared" si="2"/>
        <v>0.25</v>
      </c>
      <c r="Q44" s="46"/>
      <c r="R44" s="46"/>
      <c r="S44" s="58">
        <f t="shared" si="1"/>
      </c>
      <c r="T44" s="53"/>
      <c r="U44" s="3"/>
      <c r="V44" s="3"/>
      <c r="W44" s="3"/>
      <c r="X44" s="3"/>
      <c r="Y44" s="3"/>
      <c r="Z44" s="3"/>
      <c r="AA44" s="3"/>
      <c r="AB44" s="3"/>
      <c r="AC44" s="169"/>
    </row>
    <row r="45" spans="2:29" ht="12.75">
      <c r="B45" s="106" t="s">
        <v>137</v>
      </c>
      <c r="C45" s="106"/>
      <c r="E45" s="107">
        <v>7</v>
      </c>
      <c r="F45" s="160"/>
      <c r="G45" s="163"/>
      <c r="I45" s="65"/>
      <c r="J45" s="66" t="s">
        <v>20</v>
      </c>
      <c r="K45" s="9"/>
      <c r="L45" s="10"/>
      <c r="M45" s="10"/>
      <c r="N45" s="48">
        <f t="shared" si="0"/>
      </c>
      <c r="O45" s="10"/>
      <c r="P45" s="10">
        <f t="shared" si="2"/>
        <v>0.25</v>
      </c>
      <c r="Q45" s="10"/>
      <c r="R45" s="10"/>
      <c r="S45" s="59">
        <f t="shared" si="1"/>
      </c>
      <c r="T45" s="51"/>
      <c r="U45" s="10"/>
      <c r="V45" s="10"/>
      <c r="W45" s="10"/>
      <c r="X45" s="10"/>
      <c r="Y45" s="10"/>
      <c r="Z45" s="10"/>
      <c r="AA45" s="10"/>
      <c r="AB45" s="10"/>
      <c r="AC45" s="170"/>
    </row>
    <row r="46" spans="2:29" ht="12.75">
      <c r="B46" s="108" t="s">
        <v>138</v>
      </c>
      <c r="C46" s="108"/>
      <c r="E46" s="105">
        <v>9</v>
      </c>
      <c r="F46" s="160"/>
      <c r="G46" s="163"/>
      <c r="I46" s="69"/>
      <c r="J46" s="70" t="s">
        <v>69</v>
      </c>
      <c r="K46" s="57"/>
      <c r="L46" s="46"/>
      <c r="M46" s="46"/>
      <c r="N46" s="35">
        <f t="shared" si="0"/>
      </c>
      <c r="O46" s="46"/>
      <c r="P46" s="46">
        <f t="shared" si="2"/>
        <v>0.25</v>
      </c>
      <c r="Q46" s="46"/>
      <c r="R46" s="46"/>
      <c r="S46" s="58">
        <f t="shared" si="1"/>
      </c>
      <c r="T46" s="53"/>
      <c r="U46" s="3"/>
      <c r="V46" s="3"/>
      <c r="W46" s="3"/>
      <c r="X46" s="3"/>
      <c r="Y46" s="3"/>
      <c r="Z46" s="3"/>
      <c r="AA46" s="3"/>
      <c r="AB46" s="3"/>
      <c r="AC46" s="169"/>
    </row>
    <row r="47" spans="2:29" ht="12.75">
      <c r="B47" s="108" t="s">
        <v>139</v>
      </c>
      <c r="C47" s="108"/>
      <c r="E47" s="105">
        <v>11</v>
      </c>
      <c r="F47" s="160"/>
      <c r="G47" s="163"/>
      <c r="I47" s="65">
        <v>1947</v>
      </c>
      <c r="J47" s="66" t="s">
        <v>70</v>
      </c>
      <c r="K47" s="9"/>
      <c r="L47" s="10"/>
      <c r="M47" s="10"/>
      <c r="N47" s="48">
        <f t="shared" si="0"/>
      </c>
      <c r="O47" s="10"/>
      <c r="P47" s="10">
        <f t="shared" si="2"/>
        <v>0.25</v>
      </c>
      <c r="Q47" s="10"/>
      <c r="R47" s="10"/>
      <c r="S47" s="59">
        <f t="shared" si="1"/>
      </c>
      <c r="T47" s="51"/>
      <c r="U47" s="10"/>
      <c r="V47" s="10"/>
      <c r="W47" s="10"/>
      <c r="X47" s="10"/>
      <c r="Y47" s="10"/>
      <c r="Z47" s="10"/>
      <c r="AA47" s="10"/>
      <c r="AB47" s="10"/>
      <c r="AC47" s="170"/>
    </row>
    <row r="48" spans="2:29" ht="12.75">
      <c r="B48" s="108" t="s">
        <v>140</v>
      </c>
      <c r="C48" s="108"/>
      <c r="E48" s="105">
        <v>13</v>
      </c>
      <c r="F48" s="160"/>
      <c r="G48" s="163"/>
      <c r="I48" s="69"/>
      <c r="J48" s="70" t="s">
        <v>71</v>
      </c>
      <c r="K48" s="57"/>
      <c r="L48" s="46"/>
      <c r="M48" s="46"/>
      <c r="N48" s="35">
        <f t="shared" si="0"/>
      </c>
      <c r="O48" s="46"/>
      <c r="P48" s="46">
        <f t="shared" si="2"/>
        <v>0.25</v>
      </c>
      <c r="Q48" s="46"/>
      <c r="R48" s="46"/>
      <c r="S48" s="58">
        <f t="shared" si="1"/>
      </c>
      <c r="T48" s="53"/>
      <c r="U48" s="3"/>
      <c r="V48" s="3"/>
      <c r="W48" s="3"/>
      <c r="X48" s="3"/>
      <c r="Y48" s="3"/>
      <c r="Z48" s="3"/>
      <c r="AA48" s="3"/>
      <c r="AB48" s="3"/>
      <c r="AC48" s="169"/>
    </row>
    <row r="49" spans="2:29" ht="12.75">
      <c r="B49" s="108" t="s">
        <v>141</v>
      </c>
      <c r="C49" s="108"/>
      <c r="E49" s="105">
        <v>15</v>
      </c>
      <c r="F49" s="160"/>
      <c r="G49" s="163"/>
      <c r="I49" s="65"/>
      <c r="J49" s="66" t="s">
        <v>72</v>
      </c>
      <c r="K49" s="9"/>
      <c r="L49" s="10"/>
      <c r="M49" s="10"/>
      <c r="N49" s="48">
        <f t="shared" si="0"/>
      </c>
      <c r="O49" s="10"/>
      <c r="P49" s="10">
        <f t="shared" si="2"/>
        <v>0.25</v>
      </c>
      <c r="Q49" s="10"/>
      <c r="R49" s="10"/>
      <c r="S49" s="59">
        <f t="shared" si="1"/>
      </c>
      <c r="T49" s="51"/>
      <c r="U49" s="10"/>
      <c r="V49" s="10"/>
      <c r="W49" s="10"/>
      <c r="X49" s="10"/>
      <c r="Y49" s="10"/>
      <c r="Z49" s="10"/>
      <c r="AA49" s="10"/>
      <c r="AB49" s="10"/>
      <c r="AC49" s="170"/>
    </row>
    <row r="50" spans="2:29" ht="12.75">
      <c r="B50" s="108" t="s">
        <v>142</v>
      </c>
      <c r="C50" s="108"/>
      <c r="E50" s="105">
        <v>16</v>
      </c>
      <c r="F50" s="160"/>
      <c r="G50" s="163"/>
      <c r="I50" s="69"/>
      <c r="J50" s="70" t="s">
        <v>73</v>
      </c>
      <c r="K50" s="57"/>
      <c r="L50" s="46"/>
      <c r="M50" s="46"/>
      <c r="N50" s="35">
        <f t="shared" si="0"/>
      </c>
      <c r="O50" s="46"/>
      <c r="P50" s="46">
        <f t="shared" si="2"/>
        <v>0.25</v>
      </c>
      <c r="Q50" s="46"/>
      <c r="R50" s="46"/>
      <c r="S50" s="58">
        <f t="shared" si="1"/>
      </c>
      <c r="T50" s="53"/>
      <c r="U50" s="3"/>
      <c r="V50" s="3"/>
      <c r="W50" s="3"/>
      <c r="X50" s="3"/>
      <c r="Y50" s="3"/>
      <c r="Z50" s="3"/>
      <c r="AA50" s="3"/>
      <c r="AB50" s="3"/>
      <c r="AC50" s="169"/>
    </row>
    <row r="51" spans="2:29" ht="12.75">
      <c r="B51" s="108" t="s">
        <v>143</v>
      </c>
      <c r="C51" s="108"/>
      <c r="E51" s="105">
        <v>17</v>
      </c>
      <c r="F51" s="160"/>
      <c r="G51" s="163"/>
      <c r="I51" s="65"/>
      <c r="J51" s="66" t="s">
        <v>20</v>
      </c>
      <c r="K51" s="9"/>
      <c r="L51" s="10"/>
      <c r="M51" s="10"/>
      <c r="N51" s="48">
        <f t="shared" si="0"/>
      </c>
      <c r="O51" s="10"/>
      <c r="P51" s="10">
        <f t="shared" si="2"/>
        <v>0.25</v>
      </c>
      <c r="Q51" s="10"/>
      <c r="R51" s="10"/>
      <c r="S51" s="59">
        <f t="shared" si="1"/>
      </c>
      <c r="T51" s="51"/>
      <c r="U51" s="10"/>
      <c r="V51" s="10"/>
      <c r="W51" s="10"/>
      <c r="X51" s="10"/>
      <c r="Y51" s="10"/>
      <c r="Z51" s="10"/>
      <c r="AA51" s="10"/>
      <c r="AB51" s="10"/>
      <c r="AC51" s="170"/>
    </row>
    <row r="52" spans="2:29" ht="12.75">
      <c r="B52" s="108" t="s">
        <v>144</v>
      </c>
      <c r="C52" s="108"/>
      <c r="E52" s="105">
        <v>19</v>
      </c>
      <c r="F52" s="160"/>
      <c r="G52" s="163"/>
      <c r="I52" s="69"/>
      <c r="J52" s="70" t="s">
        <v>69</v>
      </c>
      <c r="K52" s="57"/>
      <c r="L52" s="46"/>
      <c r="M52" s="46"/>
      <c r="N52" s="35">
        <f t="shared" si="0"/>
      </c>
      <c r="O52" s="46"/>
      <c r="P52" s="46">
        <f t="shared" si="2"/>
        <v>0.25</v>
      </c>
      <c r="Q52" s="46"/>
      <c r="R52" s="46"/>
      <c r="S52" s="58">
        <f t="shared" si="1"/>
      </c>
      <c r="T52" s="53"/>
      <c r="U52" s="3"/>
      <c r="V52" s="3"/>
      <c r="W52" s="3"/>
      <c r="X52" s="3"/>
      <c r="Y52" s="3"/>
      <c r="Z52" s="3"/>
      <c r="AA52" s="3"/>
      <c r="AB52" s="3"/>
      <c r="AC52" s="169"/>
    </row>
    <row r="53" spans="2:29" ht="13.5" thickBot="1">
      <c r="B53" s="108" t="s">
        <v>145</v>
      </c>
      <c r="C53" s="108"/>
      <c r="E53" s="105">
        <v>20</v>
      </c>
      <c r="F53" s="160"/>
      <c r="G53" s="163"/>
      <c r="I53" s="67">
        <v>1948</v>
      </c>
      <c r="J53" s="68" t="s">
        <v>70</v>
      </c>
      <c r="K53" s="61"/>
      <c r="L53" s="32"/>
      <c r="M53" s="32"/>
      <c r="N53" s="49">
        <f t="shared" si="0"/>
      </c>
      <c r="O53" s="32"/>
      <c r="P53" s="32">
        <f>P52</f>
        <v>0.25</v>
      </c>
      <c r="Q53" s="32"/>
      <c r="R53" s="32"/>
      <c r="S53" s="62">
        <f t="shared" si="1"/>
      </c>
      <c r="T53" s="52"/>
      <c r="U53" s="32"/>
      <c r="V53" s="32"/>
      <c r="W53" s="32"/>
      <c r="X53" s="32"/>
      <c r="Y53" s="32"/>
      <c r="Z53" s="32"/>
      <c r="AA53" s="32"/>
      <c r="AB53" s="32"/>
      <c r="AC53" s="171"/>
    </row>
    <row r="54" spans="2:7" ht="12.75">
      <c r="B54" s="108" t="s">
        <v>146</v>
      </c>
      <c r="C54" s="108"/>
      <c r="E54" s="105">
        <v>22</v>
      </c>
      <c r="F54" s="160"/>
      <c r="G54" s="163"/>
    </row>
    <row r="55" spans="2:7" ht="12.75">
      <c r="B55" s="108" t="s">
        <v>147</v>
      </c>
      <c r="C55" s="108"/>
      <c r="E55" s="105">
        <v>23</v>
      </c>
      <c r="F55" s="160"/>
      <c r="G55" s="163"/>
    </row>
    <row r="56" spans="2:7" ht="12.75">
      <c r="B56" s="108" t="s">
        <v>148</v>
      </c>
      <c r="C56" s="108"/>
      <c r="E56" s="105">
        <v>24</v>
      </c>
      <c r="F56" s="160"/>
      <c r="G56" s="163"/>
    </row>
    <row r="57" spans="2:7" ht="12.75">
      <c r="B57" s="108" t="s">
        <v>149</v>
      </c>
      <c r="C57" s="108"/>
      <c r="E57" s="105">
        <v>25</v>
      </c>
      <c r="F57" s="160"/>
      <c r="G57" s="163"/>
    </row>
    <row r="58" spans="2:7" ht="12.75">
      <c r="B58" s="108" t="s">
        <v>150</v>
      </c>
      <c r="C58" s="108"/>
      <c r="E58" s="105">
        <v>26</v>
      </c>
      <c r="F58" s="160"/>
      <c r="G58" s="163"/>
    </row>
    <row r="59" spans="2:7" ht="12.75">
      <c r="B59" s="108" t="s">
        <v>151</v>
      </c>
      <c r="C59" s="108"/>
      <c r="E59" s="105">
        <v>27</v>
      </c>
      <c r="F59" s="160"/>
      <c r="G59" s="163"/>
    </row>
    <row r="60" spans="2:7" ht="12.75">
      <c r="B60" s="108" t="s">
        <v>152</v>
      </c>
      <c r="C60" s="108"/>
      <c r="E60" s="105">
        <v>28</v>
      </c>
      <c r="F60" s="160"/>
      <c r="G60" s="163"/>
    </row>
    <row r="61" spans="2:7" ht="12.75">
      <c r="B61" s="108" t="s">
        <v>153</v>
      </c>
      <c r="C61" s="108"/>
      <c r="E61" s="105">
        <v>29</v>
      </c>
      <c r="F61" s="160"/>
      <c r="G61" s="163"/>
    </row>
    <row r="62" spans="2:7" ht="12.75">
      <c r="B62" s="108" t="s">
        <v>154</v>
      </c>
      <c r="C62" s="108"/>
      <c r="E62" s="105">
        <v>30</v>
      </c>
      <c r="G62" s="165"/>
    </row>
    <row r="63" spans="2:7" ht="12.75">
      <c r="B63" s="108" t="s">
        <v>155</v>
      </c>
      <c r="C63" s="108"/>
      <c r="E63" s="105">
        <v>31</v>
      </c>
      <c r="G63" s="165"/>
    </row>
    <row r="64" spans="2:7" ht="12.75">
      <c r="B64" s="108" t="s">
        <v>156</v>
      </c>
      <c r="C64" s="108"/>
      <c r="E64" s="105">
        <v>32</v>
      </c>
      <c r="G64" s="165"/>
    </row>
    <row r="65" spans="2:7" ht="12.75">
      <c r="B65" s="108" t="s">
        <v>157</v>
      </c>
      <c r="C65" s="108"/>
      <c r="E65" s="105">
        <v>33</v>
      </c>
      <c r="G65" s="165"/>
    </row>
    <row r="66" spans="2:7" ht="12.75">
      <c r="B66" s="108" t="s">
        <v>158</v>
      </c>
      <c r="C66" s="108"/>
      <c r="E66" s="105">
        <v>34</v>
      </c>
      <c r="G66" s="165"/>
    </row>
    <row r="67" spans="2:7" ht="12.75">
      <c r="B67" s="108" t="s">
        <v>159</v>
      </c>
      <c r="C67" s="108"/>
      <c r="E67" s="105">
        <v>36</v>
      </c>
      <c r="G67" s="165"/>
    </row>
    <row r="68" spans="2:7" ht="12.75">
      <c r="B68" s="108" t="s">
        <v>160</v>
      </c>
      <c r="C68" s="108"/>
      <c r="E68" s="105">
        <v>38</v>
      </c>
      <c r="G68" s="165"/>
    </row>
    <row r="69" spans="2:7" ht="12.75">
      <c r="B69" s="108" t="s">
        <v>161</v>
      </c>
      <c r="C69" s="108"/>
      <c r="E69" s="105">
        <v>40</v>
      </c>
      <c r="G69" s="165"/>
    </row>
    <row r="70" spans="2:7" ht="12.75">
      <c r="B70" s="108" t="s">
        <v>162</v>
      </c>
      <c r="C70" s="108"/>
      <c r="E70" s="105">
        <v>41</v>
      </c>
      <c r="G70" s="165"/>
    </row>
    <row r="71" spans="2:7" ht="12.75">
      <c r="B71" s="108" t="s">
        <v>163</v>
      </c>
      <c r="C71" s="108"/>
      <c r="E71" s="105">
        <v>43</v>
      </c>
      <c r="G71" s="165"/>
    </row>
    <row r="72" spans="2:7" ht="12.75">
      <c r="B72" s="108" t="s">
        <v>164</v>
      </c>
      <c r="C72" s="108"/>
      <c r="E72" s="105">
        <v>44</v>
      </c>
      <c r="G72" s="165"/>
    </row>
    <row r="73" spans="2:7" ht="12.75">
      <c r="B73" s="108" t="s">
        <v>165</v>
      </c>
      <c r="C73" s="108"/>
      <c r="E73" s="105">
        <v>46</v>
      </c>
      <c r="G73" s="165"/>
    </row>
    <row r="74" spans="2:7" ht="12.75">
      <c r="B74" s="108" t="s">
        <v>166</v>
      </c>
      <c r="C74" s="108"/>
      <c r="E74" s="105">
        <v>48</v>
      </c>
      <c r="G74" s="165"/>
    </row>
    <row r="75" spans="2:7" ht="12.75">
      <c r="B75" s="108" t="s">
        <v>167</v>
      </c>
      <c r="C75" s="108"/>
      <c r="E75" s="105">
        <v>50</v>
      </c>
      <c r="G75" s="16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china"/>
  <dimension ref="B1:AC53"/>
  <sheetViews>
    <sheetView workbookViewId="0" topLeftCell="A1">
      <selection activeCell="AC1" sqref="AC1:AC16384"/>
    </sheetView>
  </sheetViews>
  <sheetFormatPr defaultColWidth="9.140625" defaultRowHeight="12.75"/>
  <cols>
    <col min="1" max="1" width="1.57421875" style="0" customWidth="1"/>
    <col min="2" max="2" width="14.7109375" style="33" customWidth="1"/>
    <col min="3" max="3" width="11.7109375" style="2" customWidth="1"/>
    <col min="4" max="4" width="10.28125" style="2" bestFit="1" customWidth="1"/>
    <col min="5" max="5" width="3.57421875" style="2" bestFit="1" customWidth="1"/>
    <col min="6" max="7" width="4.57421875" style="2" bestFit="1" customWidth="1"/>
    <col min="8" max="8" width="1.7109375" style="0" customWidth="1"/>
    <col min="9" max="9" width="5.57421875" style="1" customWidth="1"/>
    <col min="10" max="10" width="4.421875" style="2" bestFit="1" customWidth="1"/>
    <col min="11" max="11" width="4.8515625" style="2" bestFit="1" customWidth="1"/>
    <col min="12" max="12" width="4.28125" style="2" bestFit="1" customWidth="1"/>
    <col min="13" max="14" width="3.57421875" style="2" bestFit="1" customWidth="1"/>
    <col min="15" max="15" width="3.57421875" style="2" customWidth="1"/>
    <col min="16" max="16" width="5.00390625" style="2" bestFit="1" customWidth="1"/>
    <col min="17" max="17" width="4.7109375" style="2" bestFit="1" customWidth="1"/>
    <col min="18" max="18" width="3.28125" style="2" bestFit="1" customWidth="1"/>
    <col min="19" max="19" width="3.57421875" style="2" bestFit="1" customWidth="1"/>
    <col min="20" max="28" width="4.28125" style="2" customWidth="1"/>
    <col min="29" max="29" width="20.140625" style="33" customWidth="1"/>
  </cols>
  <sheetData>
    <row r="1" spans="2:29" s="22" customFormat="1" ht="16.5" thickBot="1">
      <c r="B1" s="22" t="s">
        <v>90</v>
      </c>
      <c r="C1" s="23"/>
      <c r="D1" s="23"/>
      <c r="E1" s="23"/>
      <c r="F1" s="23"/>
      <c r="G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66"/>
    </row>
    <row r="2" spans="2:29" ht="13.5" thickBot="1">
      <c r="B2" s="75" t="s">
        <v>74</v>
      </c>
      <c r="C2" s="76" t="s">
        <v>75</v>
      </c>
      <c r="D2" s="76" t="s">
        <v>76</v>
      </c>
      <c r="E2" s="76" t="s">
        <v>55</v>
      </c>
      <c r="F2" s="76" t="s">
        <v>77</v>
      </c>
      <c r="G2" s="77" t="s">
        <v>78</v>
      </c>
      <c r="I2" s="71" t="s">
        <v>2</v>
      </c>
      <c r="J2" s="72"/>
      <c r="K2" s="73" t="s">
        <v>88</v>
      </c>
      <c r="L2" s="73" t="s">
        <v>54</v>
      </c>
      <c r="M2" s="73" t="s">
        <v>55</v>
      </c>
      <c r="N2" s="73" t="s">
        <v>56</v>
      </c>
      <c r="O2" s="73" t="s">
        <v>57</v>
      </c>
      <c r="P2" s="73" t="s">
        <v>58</v>
      </c>
      <c r="Q2" s="73" t="s">
        <v>59</v>
      </c>
      <c r="R2" s="73" t="s">
        <v>60</v>
      </c>
      <c r="S2" s="73" t="s">
        <v>61</v>
      </c>
      <c r="T2" s="73" t="s">
        <v>62</v>
      </c>
      <c r="U2" s="73" t="s">
        <v>63</v>
      </c>
      <c r="V2" s="73" t="s">
        <v>64</v>
      </c>
      <c r="W2" s="73" t="s">
        <v>65</v>
      </c>
      <c r="X2" s="73" t="s">
        <v>66</v>
      </c>
      <c r="Y2" s="73" t="s">
        <v>67</v>
      </c>
      <c r="Z2" s="73" t="s">
        <v>85</v>
      </c>
      <c r="AA2" s="73" t="s">
        <v>86</v>
      </c>
      <c r="AB2" s="73" t="s">
        <v>87</v>
      </c>
      <c r="AC2" s="167" t="s">
        <v>68</v>
      </c>
    </row>
    <row r="3" spans="2:29" ht="12.75">
      <c r="B3" s="34" t="s">
        <v>90</v>
      </c>
      <c r="C3" s="24">
        <v>10</v>
      </c>
      <c r="D3" s="24">
        <v>7</v>
      </c>
      <c r="E3" s="24"/>
      <c r="F3" s="24">
        <v>7</v>
      </c>
      <c r="G3" s="25"/>
      <c r="I3" s="63">
        <v>1939</v>
      </c>
      <c r="J3" s="64" t="s">
        <v>20</v>
      </c>
      <c r="K3" s="54"/>
      <c r="L3" s="29"/>
      <c r="M3" s="29"/>
      <c r="N3" s="55">
        <f aca="true" t="shared" si="0" ref="N3:N53">IF(OR(""=K3,""=L3),"",MIN(K3,L3+M3))</f>
      </c>
      <c r="O3" s="29"/>
      <c r="P3" s="29">
        <v>0.25</v>
      </c>
      <c r="Q3" s="29"/>
      <c r="R3" s="29"/>
      <c r="S3" s="56">
        <f aca="true" t="shared" si="1" ref="S3:S53">IF(""=N3,"",ROUND((N3+O3)*(P3+Q3)+R3,0))</f>
      </c>
      <c r="T3" s="50"/>
      <c r="U3" s="8"/>
      <c r="V3" s="8"/>
      <c r="W3" s="8"/>
      <c r="X3" s="8"/>
      <c r="Y3" s="8"/>
      <c r="Z3" s="8"/>
      <c r="AA3" s="8"/>
      <c r="AB3" s="8"/>
      <c r="AC3" s="168"/>
    </row>
    <row r="4" spans="2:29" ht="12.75">
      <c r="B4" s="34"/>
      <c r="C4" s="24"/>
      <c r="D4" s="24"/>
      <c r="E4" s="24"/>
      <c r="F4" s="24"/>
      <c r="G4" s="25"/>
      <c r="I4" s="69"/>
      <c r="J4" s="70" t="s">
        <v>69</v>
      </c>
      <c r="K4" s="57"/>
      <c r="L4" s="46"/>
      <c r="M4" s="46"/>
      <c r="N4" s="35">
        <f t="shared" si="0"/>
      </c>
      <c r="O4" s="46"/>
      <c r="P4" s="46">
        <f>P3</f>
        <v>0.25</v>
      </c>
      <c r="Q4" s="46"/>
      <c r="R4" s="46"/>
      <c r="S4" s="58">
        <f t="shared" si="1"/>
      </c>
      <c r="T4" s="53"/>
      <c r="U4" s="3"/>
      <c r="V4" s="3"/>
      <c r="W4" s="3"/>
      <c r="X4" s="3"/>
      <c r="Y4" s="3"/>
      <c r="Z4" s="3"/>
      <c r="AA4" s="3"/>
      <c r="AB4" s="3"/>
      <c r="AC4" s="169"/>
    </row>
    <row r="5" spans="2:29" ht="12.75">
      <c r="B5" s="34"/>
      <c r="C5" s="24"/>
      <c r="D5" s="24"/>
      <c r="E5" s="24"/>
      <c r="F5" s="24"/>
      <c r="G5" s="25"/>
      <c r="I5" s="65">
        <v>1940</v>
      </c>
      <c r="J5" s="66" t="s">
        <v>70</v>
      </c>
      <c r="K5" s="9"/>
      <c r="L5" s="10"/>
      <c r="M5" s="10"/>
      <c r="N5" s="48">
        <f t="shared" si="0"/>
      </c>
      <c r="O5" s="10"/>
      <c r="P5" s="10">
        <v>0.5</v>
      </c>
      <c r="Q5" s="10"/>
      <c r="R5" s="10"/>
      <c r="S5" s="59">
        <f t="shared" si="1"/>
      </c>
      <c r="T5" s="51"/>
      <c r="U5" s="10"/>
      <c r="V5" s="10"/>
      <c r="W5" s="10"/>
      <c r="X5" s="10"/>
      <c r="Y5" s="10"/>
      <c r="Z5" s="10"/>
      <c r="AA5" s="10"/>
      <c r="AB5" s="10"/>
      <c r="AC5" s="170"/>
    </row>
    <row r="6" spans="2:29" ht="12.75">
      <c r="B6" s="36"/>
      <c r="C6" s="24"/>
      <c r="D6" s="24"/>
      <c r="E6" s="24"/>
      <c r="F6" s="24"/>
      <c r="G6" s="25"/>
      <c r="I6" s="69"/>
      <c r="J6" s="70" t="s">
        <v>71</v>
      </c>
      <c r="K6" s="57"/>
      <c r="L6" s="46"/>
      <c r="M6" s="46"/>
      <c r="N6" s="35">
        <f t="shared" si="0"/>
      </c>
      <c r="O6" s="46"/>
      <c r="P6" s="46">
        <f aca="true" t="shared" si="2" ref="P6:P52">P5</f>
        <v>0.5</v>
      </c>
      <c r="Q6" s="46"/>
      <c r="R6" s="46"/>
      <c r="S6" s="58">
        <f t="shared" si="1"/>
      </c>
      <c r="T6" s="53"/>
      <c r="U6" s="3"/>
      <c r="V6" s="3"/>
      <c r="W6" s="3"/>
      <c r="X6" s="3"/>
      <c r="Y6" s="3"/>
      <c r="Z6" s="3"/>
      <c r="AA6" s="3"/>
      <c r="AB6" s="3"/>
      <c r="AC6" s="169"/>
    </row>
    <row r="7" spans="2:29" ht="12.75">
      <c r="B7" s="34"/>
      <c r="C7" s="24"/>
      <c r="D7" s="24"/>
      <c r="E7" s="24"/>
      <c r="F7" s="24"/>
      <c r="G7" s="25"/>
      <c r="I7" s="65"/>
      <c r="J7" s="66" t="s">
        <v>72</v>
      </c>
      <c r="K7" s="9"/>
      <c r="L7" s="10"/>
      <c r="M7" s="10"/>
      <c r="N7" s="48">
        <f t="shared" si="0"/>
      </c>
      <c r="O7" s="10"/>
      <c r="P7" s="10">
        <f t="shared" si="2"/>
        <v>0.5</v>
      </c>
      <c r="Q7" s="10"/>
      <c r="R7" s="10"/>
      <c r="S7" s="59">
        <f t="shared" si="1"/>
      </c>
      <c r="T7" s="51"/>
      <c r="U7" s="10"/>
      <c r="V7" s="10"/>
      <c r="W7" s="10"/>
      <c r="X7" s="10"/>
      <c r="Y7" s="10"/>
      <c r="Z7" s="10"/>
      <c r="AA7" s="10"/>
      <c r="AB7" s="10"/>
      <c r="AC7" s="170"/>
    </row>
    <row r="8" spans="2:29" ht="12.75">
      <c r="B8" s="34"/>
      <c r="C8" s="24"/>
      <c r="D8" s="24"/>
      <c r="E8" s="24"/>
      <c r="F8" s="24"/>
      <c r="G8" s="25"/>
      <c r="I8" s="69"/>
      <c r="J8" s="70" t="s">
        <v>73</v>
      </c>
      <c r="K8" s="57"/>
      <c r="L8" s="46"/>
      <c r="M8" s="46"/>
      <c r="N8" s="35">
        <f t="shared" si="0"/>
      </c>
      <c r="O8" s="46"/>
      <c r="P8" s="46">
        <f t="shared" si="2"/>
        <v>0.5</v>
      </c>
      <c r="Q8" s="46"/>
      <c r="R8" s="46"/>
      <c r="S8" s="58">
        <f t="shared" si="1"/>
      </c>
      <c r="T8" s="53"/>
      <c r="U8" s="3"/>
      <c r="V8" s="3"/>
      <c r="W8" s="3"/>
      <c r="X8" s="3"/>
      <c r="Y8" s="3"/>
      <c r="Z8" s="3"/>
      <c r="AA8" s="3"/>
      <c r="AB8" s="3"/>
      <c r="AC8" s="169"/>
    </row>
    <row r="9" spans="2:29" ht="12.75">
      <c r="B9" s="34"/>
      <c r="C9" s="24"/>
      <c r="D9" s="24"/>
      <c r="E9" s="24"/>
      <c r="F9" s="24"/>
      <c r="G9" s="25"/>
      <c r="I9" s="65"/>
      <c r="J9" s="66" t="s">
        <v>20</v>
      </c>
      <c r="K9" s="9"/>
      <c r="L9" s="10"/>
      <c r="M9" s="10"/>
      <c r="N9" s="48">
        <f t="shared" si="0"/>
      </c>
      <c r="O9" s="10"/>
      <c r="P9" s="10">
        <f t="shared" si="2"/>
        <v>0.5</v>
      </c>
      <c r="Q9" s="10"/>
      <c r="R9" s="10"/>
      <c r="S9" s="59">
        <f t="shared" si="1"/>
      </c>
      <c r="T9" s="51"/>
      <c r="U9" s="10"/>
      <c r="V9" s="10"/>
      <c r="W9" s="10"/>
      <c r="X9" s="10"/>
      <c r="Y9" s="10"/>
      <c r="Z9" s="10"/>
      <c r="AA9" s="10"/>
      <c r="AB9" s="10"/>
      <c r="AC9" s="170"/>
    </row>
    <row r="10" spans="2:29" ht="12.75">
      <c r="B10" s="34"/>
      <c r="C10" s="24"/>
      <c r="D10" s="24"/>
      <c r="E10" s="24"/>
      <c r="F10" s="24"/>
      <c r="G10" s="25"/>
      <c r="I10" s="69"/>
      <c r="J10" s="70" t="s">
        <v>69</v>
      </c>
      <c r="K10" s="57"/>
      <c r="L10" s="46"/>
      <c r="M10" s="46"/>
      <c r="N10" s="35">
        <f t="shared" si="0"/>
      </c>
      <c r="O10" s="46"/>
      <c r="P10" s="46">
        <f t="shared" si="2"/>
        <v>0.5</v>
      </c>
      <c r="Q10" s="46"/>
      <c r="R10" s="46"/>
      <c r="S10" s="58">
        <f t="shared" si="1"/>
      </c>
      <c r="T10" s="53"/>
      <c r="U10" s="3"/>
      <c r="V10" s="3"/>
      <c r="W10" s="3"/>
      <c r="X10" s="3"/>
      <c r="Y10" s="3"/>
      <c r="Z10" s="3"/>
      <c r="AA10" s="3"/>
      <c r="AB10" s="3"/>
      <c r="AC10" s="169"/>
    </row>
    <row r="11" spans="2:29" ht="12.75">
      <c r="B11" s="34"/>
      <c r="C11" s="24"/>
      <c r="D11" s="24"/>
      <c r="E11" s="24"/>
      <c r="F11" s="24"/>
      <c r="G11" s="25"/>
      <c r="I11" s="65">
        <v>1941</v>
      </c>
      <c r="J11" s="66" t="s">
        <v>70</v>
      </c>
      <c r="K11" s="9"/>
      <c r="L11" s="10"/>
      <c r="M11" s="10"/>
      <c r="N11" s="48">
        <f t="shared" si="0"/>
      </c>
      <c r="O11" s="10"/>
      <c r="P11" s="10">
        <f t="shared" si="2"/>
        <v>0.5</v>
      </c>
      <c r="Q11" s="10"/>
      <c r="R11" s="10"/>
      <c r="S11" s="59">
        <f t="shared" si="1"/>
      </c>
      <c r="T11" s="51"/>
      <c r="U11" s="10"/>
      <c r="V11" s="10"/>
      <c r="W11" s="10"/>
      <c r="X11" s="10"/>
      <c r="Y11" s="10"/>
      <c r="Z11" s="10"/>
      <c r="AA11" s="10"/>
      <c r="AB11" s="10"/>
      <c r="AC11" s="170"/>
    </row>
    <row r="12" spans="2:29" ht="12.75">
      <c r="B12" s="34"/>
      <c r="C12" s="24"/>
      <c r="D12" s="24"/>
      <c r="E12" s="24"/>
      <c r="F12" s="24"/>
      <c r="G12" s="25"/>
      <c r="I12" s="69"/>
      <c r="J12" s="70" t="s">
        <v>71</v>
      </c>
      <c r="K12" s="57"/>
      <c r="L12" s="46"/>
      <c r="M12" s="46"/>
      <c r="N12" s="35">
        <f t="shared" si="0"/>
      </c>
      <c r="O12" s="46"/>
      <c r="P12" s="46">
        <f t="shared" si="2"/>
        <v>0.5</v>
      </c>
      <c r="Q12" s="46"/>
      <c r="R12" s="46"/>
      <c r="S12" s="58">
        <f t="shared" si="1"/>
      </c>
      <c r="T12" s="53"/>
      <c r="U12" s="3"/>
      <c r="V12" s="3"/>
      <c r="W12" s="3"/>
      <c r="X12" s="3"/>
      <c r="Y12" s="3"/>
      <c r="Z12" s="3"/>
      <c r="AA12" s="3"/>
      <c r="AB12" s="3"/>
      <c r="AC12" s="169"/>
    </row>
    <row r="13" spans="2:29" ht="12.75">
      <c r="B13" s="34"/>
      <c r="C13" s="24"/>
      <c r="D13" s="24"/>
      <c r="E13" s="24"/>
      <c r="F13" s="24"/>
      <c r="G13" s="25"/>
      <c r="I13" s="65"/>
      <c r="J13" s="66" t="s">
        <v>72</v>
      </c>
      <c r="K13" s="9"/>
      <c r="L13" s="10"/>
      <c r="M13" s="10"/>
      <c r="N13" s="48">
        <f t="shared" si="0"/>
      </c>
      <c r="O13" s="10"/>
      <c r="P13" s="10">
        <f t="shared" si="2"/>
        <v>0.5</v>
      </c>
      <c r="Q13" s="10"/>
      <c r="R13" s="10"/>
      <c r="S13" s="59">
        <f t="shared" si="1"/>
      </c>
      <c r="T13" s="51"/>
      <c r="U13" s="10"/>
      <c r="V13" s="10"/>
      <c r="W13" s="10"/>
      <c r="X13" s="10"/>
      <c r="Y13" s="10"/>
      <c r="Z13" s="10"/>
      <c r="AA13" s="10"/>
      <c r="AB13" s="10"/>
      <c r="AC13" s="170"/>
    </row>
    <row r="14" spans="2:29" ht="12.75">
      <c r="B14" s="34"/>
      <c r="C14" s="24"/>
      <c r="D14" s="24"/>
      <c r="E14" s="24"/>
      <c r="F14" s="24"/>
      <c r="G14" s="25"/>
      <c r="I14" s="69"/>
      <c r="J14" s="70" t="s">
        <v>73</v>
      </c>
      <c r="K14" s="57"/>
      <c r="L14" s="46"/>
      <c r="M14" s="46"/>
      <c r="N14" s="35">
        <f t="shared" si="0"/>
      </c>
      <c r="O14" s="46"/>
      <c r="P14" s="46">
        <f t="shared" si="2"/>
        <v>0.5</v>
      </c>
      <c r="Q14" s="46"/>
      <c r="R14" s="46"/>
      <c r="S14" s="58">
        <f t="shared" si="1"/>
      </c>
      <c r="T14" s="53"/>
      <c r="U14" s="3"/>
      <c r="V14" s="3"/>
      <c r="W14" s="3"/>
      <c r="X14" s="3"/>
      <c r="Y14" s="3"/>
      <c r="Z14" s="3"/>
      <c r="AA14" s="3"/>
      <c r="AB14" s="3"/>
      <c r="AC14" s="169"/>
    </row>
    <row r="15" spans="2:29" ht="12.75">
      <c r="B15" s="34"/>
      <c r="C15" s="24"/>
      <c r="D15" s="24"/>
      <c r="E15" s="24"/>
      <c r="F15" s="24"/>
      <c r="G15" s="25"/>
      <c r="I15" s="65"/>
      <c r="J15" s="66" t="s">
        <v>20</v>
      </c>
      <c r="K15" s="9"/>
      <c r="L15" s="10"/>
      <c r="M15" s="10"/>
      <c r="N15" s="48">
        <f t="shared" si="0"/>
      </c>
      <c r="O15" s="10"/>
      <c r="P15" s="10">
        <f t="shared" si="2"/>
        <v>0.5</v>
      </c>
      <c r="Q15" s="10"/>
      <c r="R15" s="10"/>
      <c r="S15" s="59">
        <f t="shared" si="1"/>
      </c>
      <c r="T15" s="51"/>
      <c r="U15" s="10"/>
      <c r="V15" s="10"/>
      <c r="W15" s="10"/>
      <c r="X15" s="10"/>
      <c r="Y15" s="10"/>
      <c r="Z15" s="10"/>
      <c r="AA15" s="10"/>
      <c r="AB15" s="10"/>
      <c r="AC15" s="170"/>
    </row>
    <row r="16" spans="2:29" ht="12.75">
      <c r="B16" s="34"/>
      <c r="C16" s="24"/>
      <c r="D16" s="24"/>
      <c r="E16" s="24"/>
      <c r="F16" s="24"/>
      <c r="G16" s="25"/>
      <c r="I16" s="69"/>
      <c r="J16" s="70" t="s">
        <v>69</v>
      </c>
      <c r="K16" s="57"/>
      <c r="L16" s="46"/>
      <c r="M16" s="46"/>
      <c r="N16" s="35">
        <f t="shared" si="0"/>
      </c>
      <c r="O16" s="46"/>
      <c r="P16" s="46">
        <f t="shared" si="2"/>
        <v>0.5</v>
      </c>
      <c r="Q16" s="46"/>
      <c r="R16" s="46"/>
      <c r="S16" s="58">
        <f t="shared" si="1"/>
      </c>
      <c r="T16" s="53"/>
      <c r="U16" s="3"/>
      <c r="V16" s="3"/>
      <c r="W16" s="3"/>
      <c r="X16" s="3"/>
      <c r="Y16" s="3"/>
      <c r="Z16" s="3"/>
      <c r="AA16" s="3"/>
      <c r="AB16" s="3"/>
      <c r="AC16" s="169"/>
    </row>
    <row r="17" spans="2:29" ht="12.75">
      <c r="B17" s="34"/>
      <c r="C17" s="24"/>
      <c r="D17" s="24"/>
      <c r="E17" s="24"/>
      <c r="F17" s="24"/>
      <c r="G17" s="25"/>
      <c r="I17" s="65">
        <v>1942</v>
      </c>
      <c r="J17" s="66" t="s">
        <v>70</v>
      </c>
      <c r="K17" s="9"/>
      <c r="L17" s="10"/>
      <c r="M17" s="10"/>
      <c r="N17" s="48">
        <f t="shared" si="0"/>
      </c>
      <c r="O17" s="10"/>
      <c r="P17" s="10">
        <v>0.75</v>
      </c>
      <c r="Q17" s="10"/>
      <c r="R17" s="10"/>
      <c r="S17" s="59">
        <f t="shared" si="1"/>
      </c>
      <c r="T17" s="51"/>
      <c r="U17" s="10"/>
      <c r="V17" s="10"/>
      <c r="W17" s="10"/>
      <c r="X17" s="10"/>
      <c r="Y17" s="10"/>
      <c r="Z17" s="10"/>
      <c r="AA17" s="10"/>
      <c r="AB17" s="10"/>
      <c r="AC17" s="170"/>
    </row>
    <row r="18" spans="2:29" ht="12.75">
      <c r="B18" s="34"/>
      <c r="C18" s="24"/>
      <c r="D18" s="24"/>
      <c r="E18" s="24"/>
      <c r="F18" s="24"/>
      <c r="G18" s="25"/>
      <c r="I18" s="69"/>
      <c r="J18" s="70" t="s">
        <v>71</v>
      </c>
      <c r="K18" s="57"/>
      <c r="L18" s="46"/>
      <c r="M18" s="46"/>
      <c r="N18" s="35">
        <f t="shared" si="0"/>
      </c>
      <c r="O18" s="46"/>
      <c r="P18" s="46">
        <f t="shared" si="2"/>
        <v>0.75</v>
      </c>
      <c r="Q18" s="46"/>
      <c r="R18" s="46"/>
      <c r="S18" s="58">
        <f t="shared" si="1"/>
      </c>
      <c r="T18" s="53"/>
      <c r="U18" s="3"/>
      <c r="V18" s="3"/>
      <c r="W18" s="3"/>
      <c r="X18" s="3"/>
      <c r="Y18" s="3"/>
      <c r="Z18" s="3"/>
      <c r="AA18" s="3"/>
      <c r="AB18" s="3"/>
      <c r="AC18" s="169"/>
    </row>
    <row r="19" spans="2:29" ht="12.75">
      <c r="B19" s="34"/>
      <c r="C19" s="24"/>
      <c r="D19" s="24"/>
      <c r="E19" s="24"/>
      <c r="F19" s="24"/>
      <c r="G19" s="25"/>
      <c r="I19" s="65"/>
      <c r="J19" s="66" t="s">
        <v>72</v>
      </c>
      <c r="K19" s="9"/>
      <c r="L19" s="10"/>
      <c r="M19" s="10"/>
      <c r="N19" s="48">
        <f t="shared" si="0"/>
      </c>
      <c r="O19" s="10"/>
      <c r="P19" s="10">
        <f t="shared" si="2"/>
        <v>0.75</v>
      </c>
      <c r="Q19" s="10"/>
      <c r="R19" s="10"/>
      <c r="S19" s="59">
        <f t="shared" si="1"/>
      </c>
      <c r="T19" s="51"/>
      <c r="U19" s="10"/>
      <c r="V19" s="10"/>
      <c r="W19" s="10"/>
      <c r="X19" s="10"/>
      <c r="Y19" s="10"/>
      <c r="Z19" s="10"/>
      <c r="AA19" s="10"/>
      <c r="AB19" s="10"/>
      <c r="AC19" s="170"/>
    </row>
    <row r="20" spans="2:29" ht="12.75">
      <c r="B20" s="34"/>
      <c r="C20" s="24"/>
      <c r="D20" s="24"/>
      <c r="E20" s="24"/>
      <c r="F20" s="24"/>
      <c r="G20" s="25"/>
      <c r="I20" s="69"/>
      <c r="J20" s="70" t="s">
        <v>73</v>
      </c>
      <c r="K20" s="57"/>
      <c r="L20" s="46"/>
      <c r="M20" s="46"/>
      <c r="N20" s="35">
        <f t="shared" si="0"/>
      </c>
      <c r="O20" s="46"/>
      <c r="P20" s="46">
        <f t="shared" si="2"/>
        <v>0.75</v>
      </c>
      <c r="Q20" s="46"/>
      <c r="R20" s="46"/>
      <c r="S20" s="58">
        <f t="shared" si="1"/>
      </c>
      <c r="T20" s="53"/>
      <c r="U20" s="3"/>
      <c r="V20" s="3"/>
      <c r="W20" s="3"/>
      <c r="X20" s="3"/>
      <c r="Y20" s="3"/>
      <c r="Z20" s="3"/>
      <c r="AA20" s="3"/>
      <c r="AB20" s="3"/>
      <c r="AC20" s="169"/>
    </row>
    <row r="21" spans="2:29" ht="12.75">
      <c r="B21" s="34"/>
      <c r="C21" s="24"/>
      <c r="D21" s="24"/>
      <c r="E21" s="24"/>
      <c r="F21" s="24"/>
      <c r="G21" s="25"/>
      <c r="I21" s="65"/>
      <c r="J21" s="66" t="s">
        <v>20</v>
      </c>
      <c r="K21" s="9"/>
      <c r="L21" s="10"/>
      <c r="M21" s="10"/>
      <c r="N21" s="48">
        <f t="shared" si="0"/>
      </c>
      <c r="O21" s="10"/>
      <c r="P21" s="10">
        <f t="shared" si="2"/>
        <v>0.75</v>
      </c>
      <c r="Q21" s="10"/>
      <c r="R21" s="10"/>
      <c r="S21" s="59">
        <f t="shared" si="1"/>
      </c>
      <c r="T21" s="51"/>
      <c r="U21" s="10"/>
      <c r="V21" s="10"/>
      <c r="W21" s="10"/>
      <c r="X21" s="10"/>
      <c r="Y21" s="10"/>
      <c r="Z21" s="10"/>
      <c r="AA21" s="10"/>
      <c r="AB21" s="10"/>
      <c r="AC21" s="170"/>
    </row>
    <row r="22" spans="2:29" ht="12.75">
      <c r="B22" s="34"/>
      <c r="C22" s="24"/>
      <c r="D22" s="24"/>
      <c r="E22" s="24"/>
      <c r="F22" s="24"/>
      <c r="G22" s="25"/>
      <c r="I22" s="69"/>
      <c r="J22" s="70" t="s">
        <v>69</v>
      </c>
      <c r="K22" s="60"/>
      <c r="L22" s="47"/>
      <c r="M22" s="47"/>
      <c r="N22" s="35">
        <f t="shared" si="0"/>
      </c>
      <c r="O22" s="46"/>
      <c r="P22" s="46">
        <f t="shared" si="2"/>
        <v>0.75</v>
      </c>
      <c r="Q22" s="46"/>
      <c r="R22" s="46"/>
      <c r="S22" s="58">
        <f t="shared" si="1"/>
      </c>
      <c r="T22" s="53"/>
      <c r="U22" s="3"/>
      <c r="V22" s="3"/>
      <c r="W22" s="3"/>
      <c r="X22" s="3"/>
      <c r="Y22" s="3"/>
      <c r="Z22" s="3"/>
      <c r="AA22" s="3"/>
      <c r="AB22" s="3"/>
      <c r="AC22" s="169"/>
    </row>
    <row r="23" spans="2:29" ht="12.75">
      <c r="B23" s="34"/>
      <c r="C23" s="24"/>
      <c r="D23" s="24"/>
      <c r="E23" s="24"/>
      <c r="F23" s="24"/>
      <c r="G23" s="25"/>
      <c r="I23" s="65">
        <v>1943</v>
      </c>
      <c r="J23" s="66" t="s">
        <v>70</v>
      </c>
      <c r="K23" s="9"/>
      <c r="L23" s="10"/>
      <c r="M23" s="10"/>
      <c r="N23" s="48">
        <f t="shared" si="0"/>
      </c>
      <c r="O23" s="10"/>
      <c r="P23" s="10">
        <f t="shared" si="2"/>
        <v>0.75</v>
      </c>
      <c r="Q23" s="10"/>
      <c r="R23" s="10"/>
      <c r="S23" s="59">
        <f t="shared" si="1"/>
      </c>
      <c r="T23" s="51"/>
      <c r="U23" s="10"/>
      <c r="V23" s="10"/>
      <c r="W23" s="10"/>
      <c r="X23" s="10"/>
      <c r="Y23" s="10"/>
      <c r="Z23" s="10"/>
      <c r="AA23" s="10"/>
      <c r="AB23" s="10"/>
      <c r="AC23" s="170"/>
    </row>
    <row r="24" spans="2:29" ht="12.75">
      <c r="B24" s="34"/>
      <c r="C24" s="24"/>
      <c r="D24" s="24"/>
      <c r="E24" s="24"/>
      <c r="F24" s="24"/>
      <c r="G24" s="25"/>
      <c r="I24" s="69"/>
      <c r="J24" s="70" t="s">
        <v>71</v>
      </c>
      <c r="K24" s="57"/>
      <c r="L24" s="46"/>
      <c r="M24" s="46"/>
      <c r="N24" s="35">
        <f t="shared" si="0"/>
      </c>
      <c r="O24" s="46"/>
      <c r="P24" s="46">
        <f t="shared" si="2"/>
        <v>0.75</v>
      </c>
      <c r="Q24" s="46"/>
      <c r="R24" s="46"/>
      <c r="S24" s="58">
        <f t="shared" si="1"/>
      </c>
      <c r="T24" s="53"/>
      <c r="U24" s="3"/>
      <c r="V24" s="3"/>
      <c r="W24" s="3"/>
      <c r="X24" s="3"/>
      <c r="Y24" s="3"/>
      <c r="Z24" s="3"/>
      <c r="AA24" s="3"/>
      <c r="AB24" s="3"/>
      <c r="AC24" s="169"/>
    </row>
    <row r="25" spans="2:29" ht="12.75">
      <c r="B25" s="34"/>
      <c r="C25" s="24"/>
      <c r="D25" s="24"/>
      <c r="E25" s="24"/>
      <c r="F25" s="24"/>
      <c r="G25" s="25"/>
      <c r="I25" s="65"/>
      <c r="J25" s="66" t="s">
        <v>72</v>
      </c>
      <c r="K25" s="9"/>
      <c r="L25" s="10"/>
      <c r="M25" s="10"/>
      <c r="N25" s="48">
        <f t="shared" si="0"/>
      </c>
      <c r="O25" s="10"/>
      <c r="P25" s="10">
        <f t="shared" si="2"/>
        <v>0.75</v>
      </c>
      <c r="Q25" s="10"/>
      <c r="R25" s="10"/>
      <c r="S25" s="59">
        <f t="shared" si="1"/>
      </c>
      <c r="T25" s="51"/>
      <c r="U25" s="10"/>
      <c r="V25" s="10"/>
      <c r="W25" s="10"/>
      <c r="X25" s="10"/>
      <c r="Y25" s="10"/>
      <c r="Z25" s="10"/>
      <c r="AA25" s="10"/>
      <c r="AB25" s="10"/>
      <c r="AC25" s="170"/>
    </row>
    <row r="26" spans="2:29" ht="12.75">
      <c r="B26" s="34"/>
      <c r="C26" s="24"/>
      <c r="D26" s="24"/>
      <c r="E26" s="24"/>
      <c r="F26" s="24"/>
      <c r="G26" s="25"/>
      <c r="I26" s="69"/>
      <c r="J26" s="70" t="s">
        <v>73</v>
      </c>
      <c r="K26" s="57"/>
      <c r="L26" s="46"/>
      <c r="M26" s="46"/>
      <c r="N26" s="35">
        <f t="shared" si="0"/>
      </c>
      <c r="O26" s="46"/>
      <c r="P26" s="46">
        <f t="shared" si="2"/>
        <v>0.75</v>
      </c>
      <c r="Q26" s="46"/>
      <c r="R26" s="46"/>
      <c r="S26" s="58">
        <f t="shared" si="1"/>
      </c>
      <c r="T26" s="53"/>
      <c r="U26" s="3"/>
      <c r="V26" s="3"/>
      <c r="W26" s="3"/>
      <c r="X26" s="3"/>
      <c r="Y26" s="3"/>
      <c r="Z26" s="3"/>
      <c r="AA26" s="3"/>
      <c r="AB26" s="3"/>
      <c r="AC26" s="169"/>
    </row>
    <row r="27" spans="2:29" ht="12.75">
      <c r="B27" s="34"/>
      <c r="C27" s="24"/>
      <c r="D27" s="24"/>
      <c r="E27" s="24"/>
      <c r="F27" s="24"/>
      <c r="G27" s="25"/>
      <c r="I27" s="65"/>
      <c r="J27" s="66" t="s">
        <v>20</v>
      </c>
      <c r="K27" s="9"/>
      <c r="L27" s="10"/>
      <c r="M27" s="10"/>
      <c r="N27" s="48">
        <f t="shared" si="0"/>
      </c>
      <c r="O27" s="10"/>
      <c r="P27" s="10">
        <f t="shared" si="2"/>
        <v>0.75</v>
      </c>
      <c r="Q27" s="10"/>
      <c r="R27" s="10"/>
      <c r="S27" s="59">
        <f t="shared" si="1"/>
      </c>
      <c r="T27" s="51"/>
      <c r="U27" s="10"/>
      <c r="V27" s="10"/>
      <c r="W27" s="10"/>
      <c r="X27" s="10"/>
      <c r="Y27" s="10"/>
      <c r="Z27" s="10"/>
      <c r="AA27" s="10"/>
      <c r="AB27" s="10"/>
      <c r="AC27" s="170"/>
    </row>
    <row r="28" spans="2:29" ht="12.75">
      <c r="B28" s="34"/>
      <c r="C28" s="24"/>
      <c r="D28" s="24"/>
      <c r="E28" s="24"/>
      <c r="F28" s="24"/>
      <c r="G28" s="25"/>
      <c r="I28" s="69"/>
      <c r="J28" s="70" t="s">
        <v>69</v>
      </c>
      <c r="K28" s="57"/>
      <c r="L28" s="46"/>
      <c r="M28" s="46"/>
      <c r="N28" s="35">
        <f t="shared" si="0"/>
      </c>
      <c r="O28" s="46"/>
      <c r="P28" s="46">
        <f t="shared" si="2"/>
        <v>0.75</v>
      </c>
      <c r="Q28" s="46"/>
      <c r="R28" s="46"/>
      <c r="S28" s="58">
        <f t="shared" si="1"/>
      </c>
      <c r="T28" s="53"/>
      <c r="U28" s="3"/>
      <c r="V28" s="3"/>
      <c r="W28" s="3"/>
      <c r="X28" s="3"/>
      <c r="Y28" s="3"/>
      <c r="Z28" s="3"/>
      <c r="AA28" s="3"/>
      <c r="AB28" s="3"/>
      <c r="AC28" s="169"/>
    </row>
    <row r="29" spans="2:29" ht="12.75">
      <c r="B29" s="34"/>
      <c r="C29" s="24"/>
      <c r="D29" s="24"/>
      <c r="E29" s="24"/>
      <c r="F29" s="24"/>
      <c r="G29" s="25"/>
      <c r="I29" s="65">
        <v>1944</v>
      </c>
      <c r="J29" s="66" t="s">
        <v>70</v>
      </c>
      <c r="K29" s="9"/>
      <c r="L29" s="10"/>
      <c r="M29" s="10"/>
      <c r="N29" s="48">
        <f t="shared" si="0"/>
      </c>
      <c r="O29" s="10"/>
      <c r="P29" s="10">
        <v>1</v>
      </c>
      <c r="Q29" s="10"/>
      <c r="R29" s="10"/>
      <c r="S29" s="59">
        <f t="shared" si="1"/>
      </c>
      <c r="T29" s="51"/>
      <c r="U29" s="10"/>
      <c r="V29" s="10"/>
      <c r="W29" s="10"/>
      <c r="X29" s="10"/>
      <c r="Y29" s="10"/>
      <c r="Z29" s="10"/>
      <c r="AA29" s="10"/>
      <c r="AB29" s="10"/>
      <c r="AC29" s="170"/>
    </row>
    <row r="30" spans="2:29" ht="12.75">
      <c r="B30" s="34"/>
      <c r="C30" s="24"/>
      <c r="D30" s="24"/>
      <c r="E30" s="24"/>
      <c r="F30" s="24"/>
      <c r="G30" s="25"/>
      <c r="I30" s="69"/>
      <c r="J30" s="70" t="s">
        <v>71</v>
      </c>
      <c r="K30" s="57"/>
      <c r="L30" s="46"/>
      <c r="M30" s="46"/>
      <c r="N30" s="35">
        <f t="shared" si="0"/>
      </c>
      <c r="O30" s="46"/>
      <c r="P30" s="46">
        <f t="shared" si="2"/>
        <v>1</v>
      </c>
      <c r="Q30" s="46"/>
      <c r="R30" s="46"/>
      <c r="S30" s="58">
        <f t="shared" si="1"/>
      </c>
      <c r="T30" s="53"/>
      <c r="U30" s="3"/>
      <c r="V30" s="3"/>
      <c r="W30" s="3"/>
      <c r="X30" s="3"/>
      <c r="Y30" s="3"/>
      <c r="Z30" s="3"/>
      <c r="AA30" s="3"/>
      <c r="AB30" s="3"/>
      <c r="AC30" s="169"/>
    </row>
    <row r="31" spans="2:29" ht="12.75">
      <c r="B31" s="34"/>
      <c r="C31" s="24"/>
      <c r="D31" s="24"/>
      <c r="E31" s="24"/>
      <c r="F31" s="24"/>
      <c r="G31" s="25"/>
      <c r="I31" s="65"/>
      <c r="J31" s="66" t="s">
        <v>72</v>
      </c>
      <c r="K31" s="9"/>
      <c r="L31" s="10"/>
      <c r="M31" s="10"/>
      <c r="N31" s="48">
        <f t="shared" si="0"/>
      </c>
      <c r="O31" s="10"/>
      <c r="P31" s="10">
        <f t="shared" si="2"/>
        <v>1</v>
      </c>
      <c r="Q31" s="10"/>
      <c r="R31" s="10"/>
      <c r="S31" s="59">
        <f t="shared" si="1"/>
      </c>
      <c r="T31" s="51"/>
      <c r="U31" s="10"/>
      <c r="V31" s="10"/>
      <c r="W31" s="10"/>
      <c r="X31" s="10"/>
      <c r="Y31" s="10"/>
      <c r="Z31" s="10"/>
      <c r="AA31" s="10"/>
      <c r="AB31" s="10"/>
      <c r="AC31" s="170"/>
    </row>
    <row r="32" spans="2:29" ht="12.75">
      <c r="B32" s="34"/>
      <c r="C32" s="24"/>
      <c r="D32" s="24"/>
      <c r="E32" s="24"/>
      <c r="F32" s="24"/>
      <c r="G32" s="25"/>
      <c r="I32" s="69"/>
      <c r="J32" s="70" t="s">
        <v>73</v>
      </c>
      <c r="K32" s="57"/>
      <c r="L32" s="46"/>
      <c r="M32" s="46"/>
      <c r="N32" s="35">
        <f t="shared" si="0"/>
      </c>
      <c r="O32" s="46"/>
      <c r="P32" s="46">
        <f t="shared" si="2"/>
        <v>1</v>
      </c>
      <c r="Q32" s="46"/>
      <c r="R32" s="46"/>
      <c r="S32" s="58">
        <f t="shared" si="1"/>
      </c>
      <c r="T32" s="53"/>
      <c r="U32" s="3"/>
      <c r="V32" s="3"/>
      <c r="W32" s="3"/>
      <c r="X32" s="3"/>
      <c r="Y32" s="3"/>
      <c r="Z32" s="3"/>
      <c r="AA32" s="3"/>
      <c r="AB32" s="3"/>
      <c r="AC32" s="169"/>
    </row>
    <row r="33" spans="2:29" ht="12.75">
      <c r="B33" s="34"/>
      <c r="C33" s="24"/>
      <c r="D33" s="24"/>
      <c r="E33" s="24"/>
      <c r="F33" s="24"/>
      <c r="G33" s="25"/>
      <c r="I33" s="65"/>
      <c r="J33" s="66" t="s">
        <v>20</v>
      </c>
      <c r="K33" s="9"/>
      <c r="L33" s="10"/>
      <c r="M33" s="10"/>
      <c r="N33" s="48">
        <f t="shared" si="0"/>
      </c>
      <c r="O33" s="10"/>
      <c r="P33" s="10">
        <f t="shared" si="2"/>
        <v>1</v>
      </c>
      <c r="Q33" s="10"/>
      <c r="R33" s="10"/>
      <c r="S33" s="59">
        <f t="shared" si="1"/>
      </c>
      <c r="T33" s="51"/>
      <c r="U33" s="10"/>
      <c r="V33" s="10"/>
      <c r="W33" s="10"/>
      <c r="X33" s="10"/>
      <c r="Y33" s="10"/>
      <c r="Z33" s="10"/>
      <c r="AA33" s="10"/>
      <c r="AB33" s="10"/>
      <c r="AC33" s="170"/>
    </row>
    <row r="34" spans="2:29" ht="13.5" thickBot="1">
      <c r="B34" s="34"/>
      <c r="C34" s="24"/>
      <c r="D34" s="24"/>
      <c r="E34" s="24"/>
      <c r="F34" s="24"/>
      <c r="G34" s="25"/>
      <c r="I34" s="69"/>
      <c r="J34" s="70" t="s">
        <v>69</v>
      </c>
      <c r="K34" s="57"/>
      <c r="L34" s="46"/>
      <c r="M34" s="46"/>
      <c r="N34" s="35">
        <f t="shared" si="0"/>
      </c>
      <c r="O34" s="46"/>
      <c r="P34" s="46">
        <f t="shared" si="2"/>
        <v>1</v>
      </c>
      <c r="Q34" s="46"/>
      <c r="R34" s="46"/>
      <c r="S34" s="58">
        <f t="shared" si="1"/>
      </c>
      <c r="T34" s="53"/>
      <c r="U34" s="3"/>
      <c r="V34" s="3"/>
      <c r="W34" s="3"/>
      <c r="X34" s="3"/>
      <c r="Y34" s="3"/>
      <c r="Z34" s="3"/>
      <c r="AA34" s="3"/>
      <c r="AB34" s="3"/>
      <c r="AC34" s="169"/>
    </row>
    <row r="35" spans="2:29" ht="13.5" thickBot="1">
      <c r="B35" s="75" t="s">
        <v>79</v>
      </c>
      <c r="C35" s="76">
        <f>SUM(C3:C34)</f>
        <v>10</v>
      </c>
      <c r="D35" s="76">
        <f>SUM(D3:D34)</f>
        <v>7</v>
      </c>
      <c r="E35" s="76">
        <f>SUM(E3:E34)</f>
        <v>0</v>
      </c>
      <c r="F35" s="76">
        <f>SUM(F3:F34)</f>
        <v>7</v>
      </c>
      <c r="G35" s="77">
        <f>SUM(G3:G34)</f>
        <v>0</v>
      </c>
      <c r="I35" s="65">
        <v>1945</v>
      </c>
      <c r="J35" s="66" t="s">
        <v>70</v>
      </c>
      <c r="K35" s="9"/>
      <c r="L35" s="10"/>
      <c r="M35" s="10"/>
      <c r="N35" s="48">
        <f t="shared" si="0"/>
      </c>
      <c r="O35" s="10"/>
      <c r="P35" s="10">
        <f t="shared" si="2"/>
        <v>1</v>
      </c>
      <c r="Q35" s="10"/>
      <c r="R35" s="10"/>
      <c r="S35" s="59">
        <f t="shared" si="1"/>
      </c>
      <c r="T35" s="51"/>
      <c r="U35" s="10"/>
      <c r="V35" s="10"/>
      <c r="W35" s="10"/>
      <c r="X35" s="10"/>
      <c r="Y35" s="10"/>
      <c r="Z35" s="10"/>
      <c r="AA35" s="10"/>
      <c r="AB35" s="10"/>
      <c r="AC35" s="170"/>
    </row>
    <row r="36" spans="9:29" ht="13.5" thickBot="1">
      <c r="I36" s="69"/>
      <c r="J36" s="70" t="s">
        <v>71</v>
      </c>
      <c r="K36" s="57"/>
      <c r="L36" s="46"/>
      <c r="M36" s="46"/>
      <c r="N36" s="35">
        <f t="shared" si="0"/>
      </c>
      <c r="O36" s="46"/>
      <c r="P36" s="46">
        <f t="shared" si="2"/>
        <v>1</v>
      </c>
      <c r="Q36" s="46"/>
      <c r="R36" s="46"/>
      <c r="S36" s="58">
        <f t="shared" si="1"/>
      </c>
      <c r="T36" s="53"/>
      <c r="U36" s="3"/>
      <c r="V36" s="3"/>
      <c r="W36" s="3"/>
      <c r="X36" s="3"/>
      <c r="Y36" s="3"/>
      <c r="Z36" s="3"/>
      <c r="AA36" s="3"/>
      <c r="AB36" s="3"/>
      <c r="AC36" s="169"/>
    </row>
    <row r="37" spans="2:29" ht="12.75">
      <c r="B37" s="37" t="s">
        <v>82</v>
      </c>
      <c r="C37" s="26"/>
      <c r="I37" s="65"/>
      <c r="J37" s="66" t="s">
        <v>72</v>
      </c>
      <c r="K37" s="9"/>
      <c r="L37" s="10"/>
      <c r="M37" s="10"/>
      <c r="N37" s="48">
        <f t="shared" si="0"/>
      </c>
      <c r="O37" s="10"/>
      <c r="P37" s="10">
        <f t="shared" si="2"/>
        <v>1</v>
      </c>
      <c r="Q37" s="10"/>
      <c r="R37" s="10"/>
      <c r="S37" s="59">
        <f t="shared" si="1"/>
      </c>
      <c r="T37" s="51"/>
      <c r="U37" s="10"/>
      <c r="V37" s="10"/>
      <c r="W37" s="10"/>
      <c r="X37" s="10"/>
      <c r="Y37" s="10"/>
      <c r="Z37" s="10"/>
      <c r="AA37" s="10"/>
      <c r="AB37" s="10"/>
      <c r="AC37" s="170"/>
    </row>
    <row r="38" spans="2:29" ht="12.75">
      <c r="B38" s="38" t="s">
        <v>81</v>
      </c>
      <c r="C38" s="27"/>
      <c r="I38" s="69"/>
      <c r="J38" s="70" t="s">
        <v>73</v>
      </c>
      <c r="K38" s="57"/>
      <c r="L38" s="46"/>
      <c r="M38" s="46"/>
      <c r="N38" s="35">
        <f t="shared" si="0"/>
      </c>
      <c r="O38" s="46"/>
      <c r="P38" s="46">
        <f t="shared" si="2"/>
        <v>1</v>
      </c>
      <c r="Q38" s="46"/>
      <c r="R38" s="46"/>
      <c r="S38" s="58">
        <f t="shared" si="1"/>
      </c>
      <c r="T38" s="53"/>
      <c r="U38" s="3"/>
      <c r="V38" s="3"/>
      <c r="W38" s="3"/>
      <c r="X38" s="3"/>
      <c r="Y38" s="3"/>
      <c r="Z38" s="3"/>
      <c r="AA38" s="3"/>
      <c r="AB38" s="3"/>
      <c r="AC38" s="169"/>
    </row>
    <row r="39" spans="2:29" ht="13.5" thickBot="1">
      <c r="B39" s="39" t="s">
        <v>83</v>
      </c>
      <c r="C39" s="28"/>
      <c r="I39" s="65"/>
      <c r="J39" s="66" t="s">
        <v>20</v>
      </c>
      <c r="K39" s="9"/>
      <c r="L39" s="10"/>
      <c r="M39" s="10"/>
      <c r="N39" s="48">
        <f t="shared" si="0"/>
      </c>
      <c r="O39" s="10"/>
      <c r="P39" s="10">
        <f t="shared" si="2"/>
        <v>1</v>
      </c>
      <c r="Q39" s="10"/>
      <c r="R39" s="10"/>
      <c r="S39" s="59">
        <f t="shared" si="1"/>
      </c>
      <c r="T39" s="51"/>
      <c r="U39" s="10"/>
      <c r="V39" s="10"/>
      <c r="W39" s="10"/>
      <c r="X39" s="10"/>
      <c r="Y39" s="10"/>
      <c r="Z39" s="10"/>
      <c r="AA39" s="10"/>
      <c r="AB39" s="10"/>
      <c r="AC39" s="170"/>
    </row>
    <row r="40" spans="9:29" ht="12.75">
      <c r="I40" s="69"/>
      <c r="J40" s="70" t="s">
        <v>69</v>
      </c>
      <c r="K40" s="57"/>
      <c r="L40" s="46"/>
      <c r="M40" s="46"/>
      <c r="N40" s="35">
        <f t="shared" si="0"/>
      </c>
      <c r="O40" s="46"/>
      <c r="P40" s="46">
        <f t="shared" si="2"/>
        <v>1</v>
      </c>
      <c r="Q40" s="46"/>
      <c r="R40" s="46"/>
      <c r="S40" s="58">
        <f t="shared" si="1"/>
      </c>
      <c r="T40" s="53"/>
      <c r="U40" s="3"/>
      <c r="V40" s="3"/>
      <c r="W40" s="3"/>
      <c r="X40" s="3"/>
      <c r="Y40" s="3"/>
      <c r="Z40" s="3"/>
      <c r="AA40" s="3"/>
      <c r="AB40" s="3"/>
      <c r="AC40" s="169"/>
    </row>
    <row r="41" spans="2:29" ht="12.75">
      <c r="B41" s="2"/>
      <c r="I41" s="65">
        <v>1946</v>
      </c>
      <c r="J41" s="66" t="s">
        <v>70</v>
      </c>
      <c r="K41" s="9"/>
      <c r="L41" s="10"/>
      <c r="M41" s="10"/>
      <c r="N41" s="48">
        <f t="shared" si="0"/>
      </c>
      <c r="O41" s="10"/>
      <c r="P41" s="10">
        <f t="shared" si="2"/>
        <v>1</v>
      </c>
      <c r="Q41" s="10"/>
      <c r="R41" s="10"/>
      <c r="S41" s="59">
        <f t="shared" si="1"/>
      </c>
      <c r="T41" s="51"/>
      <c r="U41" s="10"/>
      <c r="V41" s="10"/>
      <c r="W41" s="10"/>
      <c r="X41" s="10"/>
      <c r="Y41" s="10"/>
      <c r="Z41" s="10"/>
      <c r="AA41" s="10"/>
      <c r="AB41" s="10"/>
      <c r="AC41" s="170"/>
    </row>
    <row r="42" spans="2:29" ht="12.75">
      <c r="B42" s="2"/>
      <c r="I42" s="69"/>
      <c r="J42" s="70" t="s">
        <v>71</v>
      </c>
      <c r="K42" s="57"/>
      <c r="L42" s="46"/>
      <c r="M42" s="46"/>
      <c r="N42" s="35">
        <f t="shared" si="0"/>
      </c>
      <c r="O42" s="46"/>
      <c r="P42" s="46">
        <f t="shared" si="2"/>
        <v>1</v>
      </c>
      <c r="Q42" s="46"/>
      <c r="R42" s="46"/>
      <c r="S42" s="58">
        <f t="shared" si="1"/>
      </c>
      <c r="T42" s="53"/>
      <c r="U42" s="3"/>
      <c r="V42" s="3"/>
      <c r="W42" s="3"/>
      <c r="X42" s="3"/>
      <c r="Y42" s="3"/>
      <c r="Z42" s="3"/>
      <c r="AA42" s="3"/>
      <c r="AB42" s="3"/>
      <c r="AC42" s="169"/>
    </row>
    <row r="43" spans="2:29" ht="12.75">
      <c r="B43" s="2"/>
      <c r="I43" s="65"/>
      <c r="J43" s="66" t="s">
        <v>72</v>
      </c>
      <c r="K43" s="9"/>
      <c r="L43" s="10"/>
      <c r="M43" s="10"/>
      <c r="N43" s="48">
        <f t="shared" si="0"/>
      </c>
      <c r="O43" s="10"/>
      <c r="P43" s="10">
        <f t="shared" si="2"/>
        <v>1</v>
      </c>
      <c r="Q43" s="10"/>
      <c r="R43" s="10"/>
      <c r="S43" s="59">
        <f t="shared" si="1"/>
      </c>
      <c r="T43" s="51"/>
      <c r="U43" s="10"/>
      <c r="V43" s="10"/>
      <c r="W43" s="10"/>
      <c r="X43" s="10"/>
      <c r="Y43" s="10"/>
      <c r="Z43" s="10"/>
      <c r="AA43" s="10"/>
      <c r="AB43" s="10"/>
      <c r="AC43" s="170"/>
    </row>
    <row r="44" spans="9:29" ht="12.75">
      <c r="I44" s="69"/>
      <c r="J44" s="70" t="s">
        <v>73</v>
      </c>
      <c r="K44" s="57"/>
      <c r="L44" s="46"/>
      <c r="M44" s="46"/>
      <c r="N44" s="35">
        <f t="shared" si="0"/>
      </c>
      <c r="O44" s="46"/>
      <c r="P44" s="46">
        <f t="shared" si="2"/>
        <v>1</v>
      </c>
      <c r="Q44" s="46"/>
      <c r="R44" s="46"/>
      <c r="S44" s="58">
        <f t="shared" si="1"/>
      </c>
      <c r="T44" s="53"/>
      <c r="U44" s="3"/>
      <c r="V44" s="3"/>
      <c r="W44" s="3"/>
      <c r="X44" s="3"/>
      <c r="Y44" s="3"/>
      <c r="Z44" s="3"/>
      <c r="AA44" s="3"/>
      <c r="AB44" s="3"/>
      <c r="AC44" s="169"/>
    </row>
    <row r="45" spans="9:29" ht="12.75">
      <c r="I45" s="65"/>
      <c r="J45" s="66" t="s">
        <v>20</v>
      </c>
      <c r="K45" s="9"/>
      <c r="L45" s="10"/>
      <c r="M45" s="10"/>
      <c r="N45" s="48">
        <f t="shared" si="0"/>
      </c>
      <c r="O45" s="10"/>
      <c r="P45" s="10">
        <f t="shared" si="2"/>
        <v>1</v>
      </c>
      <c r="Q45" s="10"/>
      <c r="R45" s="10"/>
      <c r="S45" s="59">
        <f t="shared" si="1"/>
      </c>
      <c r="T45" s="51"/>
      <c r="U45" s="10"/>
      <c r="V45" s="10"/>
      <c r="W45" s="10"/>
      <c r="X45" s="10"/>
      <c r="Y45" s="10"/>
      <c r="Z45" s="10"/>
      <c r="AA45" s="10"/>
      <c r="AB45" s="10"/>
      <c r="AC45" s="170"/>
    </row>
    <row r="46" spans="9:29" ht="12.75">
      <c r="I46" s="69"/>
      <c r="J46" s="70" t="s">
        <v>69</v>
      </c>
      <c r="K46" s="57"/>
      <c r="L46" s="46"/>
      <c r="M46" s="46"/>
      <c r="N46" s="35">
        <f t="shared" si="0"/>
      </c>
      <c r="O46" s="46"/>
      <c r="P46" s="46">
        <f t="shared" si="2"/>
        <v>1</v>
      </c>
      <c r="Q46" s="46"/>
      <c r="R46" s="46"/>
      <c r="S46" s="58">
        <f t="shared" si="1"/>
      </c>
      <c r="T46" s="53"/>
      <c r="U46" s="3"/>
      <c r="V46" s="3"/>
      <c r="W46" s="3"/>
      <c r="X46" s="3"/>
      <c r="Y46" s="3"/>
      <c r="Z46" s="3"/>
      <c r="AA46" s="3"/>
      <c r="AB46" s="3"/>
      <c r="AC46" s="169"/>
    </row>
    <row r="47" spans="9:29" ht="12.75">
      <c r="I47" s="65">
        <v>1947</v>
      </c>
      <c r="J47" s="66" t="s">
        <v>70</v>
      </c>
      <c r="K47" s="9"/>
      <c r="L47" s="10"/>
      <c r="M47" s="10"/>
      <c r="N47" s="48">
        <f t="shared" si="0"/>
      </c>
      <c r="O47" s="10"/>
      <c r="P47" s="10">
        <f t="shared" si="2"/>
        <v>1</v>
      </c>
      <c r="Q47" s="10"/>
      <c r="R47" s="10"/>
      <c r="S47" s="59">
        <f t="shared" si="1"/>
      </c>
      <c r="T47" s="51"/>
      <c r="U47" s="10"/>
      <c r="V47" s="10"/>
      <c r="W47" s="10"/>
      <c r="X47" s="10"/>
      <c r="Y47" s="10"/>
      <c r="Z47" s="10"/>
      <c r="AA47" s="10"/>
      <c r="AB47" s="10"/>
      <c r="AC47" s="170"/>
    </row>
    <row r="48" spans="9:29" ht="12.75">
      <c r="I48" s="69"/>
      <c r="J48" s="70" t="s">
        <v>71</v>
      </c>
      <c r="K48" s="57"/>
      <c r="L48" s="46"/>
      <c r="M48" s="46"/>
      <c r="N48" s="35">
        <f t="shared" si="0"/>
      </c>
      <c r="O48" s="46"/>
      <c r="P48" s="46">
        <f t="shared" si="2"/>
        <v>1</v>
      </c>
      <c r="Q48" s="46"/>
      <c r="R48" s="46"/>
      <c r="S48" s="58">
        <f t="shared" si="1"/>
      </c>
      <c r="T48" s="53"/>
      <c r="U48" s="3"/>
      <c r="V48" s="3"/>
      <c r="W48" s="3"/>
      <c r="X48" s="3"/>
      <c r="Y48" s="3"/>
      <c r="Z48" s="3"/>
      <c r="AA48" s="3"/>
      <c r="AB48" s="3"/>
      <c r="AC48" s="169"/>
    </row>
    <row r="49" spans="9:29" ht="12.75">
      <c r="I49" s="65"/>
      <c r="J49" s="66" t="s">
        <v>72</v>
      </c>
      <c r="K49" s="9"/>
      <c r="L49" s="10"/>
      <c r="M49" s="10"/>
      <c r="N49" s="48">
        <f t="shared" si="0"/>
      </c>
      <c r="O49" s="10"/>
      <c r="P49" s="10">
        <f t="shared" si="2"/>
        <v>1</v>
      </c>
      <c r="Q49" s="10"/>
      <c r="R49" s="10"/>
      <c r="S49" s="59">
        <f t="shared" si="1"/>
      </c>
      <c r="T49" s="51"/>
      <c r="U49" s="10"/>
      <c r="V49" s="10"/>
      <c r="W49" s="10"/>
      <c r="X49" s="10"/>
      <c r="Y49" s="10"/>
      <c r="Z49" s="10"/>
      <c r="AA49" s="10"/>
      <c r="AB49" s="10"/>
      <c r="AC49" s="170"/>
    </row>
    <row r="50" spans="9:29" ht="12.75">
      <c r="I50" s="69"/>
      <c r="J50" s="70" t="s">
        <v>73</v>
      </c>
      <c r="K50" s="57"/>
      <c r="L50" s="46"/>
      <c r="M50" s="46"/>
      <c r="N50" s="35">
        <f t="shared" si="0"/>
      </c>
      <c r="O50" s="46"/>
      <c r="P50" s="46">
        <f t="shared" si="2"/>
        <v>1</v>
      </c>
      <c r="Q50" s="46"/>
      <c r="R50" s="46"/>
      <c r="S50" s="58">
        <f t="shared" si="1"/>
      </c>
      <c r="T50" s="53"/>
      <c r="U50" s="3"/>
      <c r="V50" s="3"/>
      <c r="W50" s="3"/>
      <c r="X50" s="3"/>
      <c r="Y50" s="3"/>
      <c r="Z50" s="3"/>
      <c r="AA50" s="3"/>
      <c r="AB50" s="3"/>
      <c r="AC50" s="169"/>
    </row>
    <row r="51" spans="9:29" ht="12.75">
      <c r="I51" s="65"/>
      <c r="J51" s="66" t="s">
        <v>20</v>
      </c>
      <c r="K51" s="9"/>
      <c r="L51" s="10"/>
      <c r="M51" s="10"/>
      <c r="N51" s="48">
        <f t="shared" si="0"/>
      </c>
      <c r="O51" s="10"/>
      <c r="P51" s="10">
        <f t="shared" si="2"/>
        <v>1</v>
      </c>
      <c r="Q51" s="10"/>
      <c r="R51" s="10"/>
      <c r="S51" s="59">
        <f t="shared" si="1"/>
      </c>
      <c r="T51" s="51"/>
      <c r="U51" s="10"/>
      <c r="V51" s="10"/>
      <c r="W51" s="10"/>
      <c r="X51" s="10"/>
      <c r="Y51" s="10"/>
      <c r="Z51" s="10"/>
      <c r="AA51" s="10"/>
      <c r="AB51" s="10"/>
      <c r="AC51" s="170"/>
    </row>
    <row r="52" spans="9:29" ht="12.75">
      <c r="I52" s="69"/>
      <c r="J52" s="70" t="s">
        <v>69</v>
      </c>
      <c r="K52" s="57"/>
      <c r="L52" s="46"/>
      <c r="M52" s="46"/>
      <c r="N52" s="35">
        <f t="shared" si="0"/>
      </c>
      <c r="O52" s="46"/>
      <c r="P52" s="46">
        <f t="shared" si="2"/>
        <v>1</v>
      </c>
      <c r="Q52" s="46"/>
      <c r="R52" s="46"/>
      <c r="S52" s="58">
        <f t="shared" si="1"/>
      </c>
      <c r="T52" s="53"/>
      <c r="U52" s="3"/>
      <c r="V52" s="3"/>
      <c r="W52" s="3"/>
      <c r="X52" s="3"/>
      <c r="Y52" s="3"/>
      <c r="Z52" s="3"/>
      <c r="AA52" s="3"/>
      <c r="AB52" s="3"/>
      <c r="AC52" s="169"/>
    </row>
    <row r="53" spans="9:29" ht="13.5" thickBot="1">
      <c r="I53" s="67">
        <v>1948</v>
      </c>
      <c r="J53" s="68" t="s">
        <v>70</v>
      </c>
      <c r="K53" s="61"/>
      <c r="L53" s="32"/>
      <c r="M53" s="32"/>
      <c r="N53" s="49">
        <f t="shared" si="0"/>
      </c>
      <c r="O53" s="32"/>
      <c r="P53" s="32">
        <f>P52</f>
        <v>1</v>
      </c>
      <c r="Q53" s="32"/>
      <c r="R53" s="32"/>
      <c r="S53" s="62">
        <f t="shared" si="1"/>
      </c>
      <c r="T53" s="52"/>
      <c r="U53" s="32"/>
      <c r="V53" s="32"/>
      <c r="W53" s="32"/>
      <c r="X53" s="32"/>
      <c r="Y53" s="32"/>
      <c r="Z53" s="32"/>
      <c r="AA53" s="32"/>
      <c r="AB53" s="32"/>
      <c r="AC53" s="17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P85"/>
  <sheetViews>
    <sheetView workbookViewId="0" topLeftCell="A1">
      <selection activeCell="G33" sqref="G33"/>
    </sheetView>
  </sheetViews>
  <sheetFormatPr defaultColWidth="9.140625" defaultRowHeight="12.75"/>
  <cols>
    <col min="1" max="1" width="2.28125" style="0" customWidth="1"/>
    <col min="2" max="2" width="18.7109375" style="0" customWidth="1"/>
    <col min="3" max="3" width="9.7109375" style="0" customWidth="1"/>
    <col min="4" max="4" width="18.7109375" style="0" customWidth="1"/>
    <col min="5" max="5" width="9.7109375" style="0" customWidth="1"/>
    <col min="6" max="6" width="18.7109375" style="0" customWidth="1"/>
    <col min="7" max="7" width="9.7109375" style="0" customWidth="1"/>
    <col min="8" max="8" width="1.8515625" style="0" customWidth="1"/>
    <col min="9" max="9" width="14.140625" style="0" customWidth="1"/>
    <col min="10" max="10" width="9.421875" style="0" bestFit="1" customWidth="1"/>
    <col min="11" max="11" width="7.7109375" style="0" bestFit="1" customWidth="1"/>
    <col min="12" max="12" width="6.7109375" style="0" bestFit="1" customWidth="1"/>
    <col min="13" max="13" width="5.00390625" style="0" customWidth="1"/>
    <col min="14" max="14" width="10.8515625" style="0" bestFit="1" customWidth="1"/>
    <col min="16" max="16" width="0" style="0" hidden="1" customWidth="1"/>
  </cols>
  <sheetData>
    <row r="1" spans="1:16" ht="16.5" thickBot="1">
      <c r="A1" s="11"/>
      <c r="B1" s="22" t="s">
        <v>134</v>
      </c>
      <c r="I1" s="110" t="s">
        <v>242</v>
      </c>
      <c r="J1" s="11"/>
      <c r="K1" s="11"/>
      <c r="L1" s="11"/>
      <c r="M1" s="11"/>
      <c r="N1" s="11"/>
      <c r="O1" s="11"/>
      <c r="P1" s="11"/>
    </row>
    <row r="2" spans="2:16" ht="13.5" thickBot="1">
      <c r="B2" s="115" t="s">
        <v>251</v>
      </c>
      <c r="C2" s="116" t="s">
        <v>134</v>
      </c>
      <c r="D2" s="158" t="s">
        <v>251</v>
      </c>
      <c r="E2" s="116" t="s">
        <v>134</v>
      </c>
      <c r="F2" s="116" t="s">
        <v>251</v>
      </c>
      <c r="G2" s="117" t="s">
        <v>134</v>
      </c>
      <c r="I2" s="126" t="s">
        <v>171</v>
      </c>
      <c r="J2" s="127" t="s">
        <v>243</v>
      </c>
      <c r="K2" s="127" t="s">
        <v>246</v>
      </c>
      <c r="L2" s="138" t="s">
        <v>244</v>
      </c>
      <c r="M2" s="127" t="s">
        <v>245</v>
      </c>
      <c r="N2" s="128" t="s">
        <v>247</v>
      </c>
      <c r="P2" s="106" t="s">
        <v>89</v>
      </c>
    </row>
    <row r="3" spans="2:16" ht="12.75">
      <c r="B3" s="40" t="s">
        <v>172</v>
      </c>
      <c r="C3" s="119"/>
      <c r="D3" s="98" t="s">
        <v>195</v>
      </c>
      <c r="E3" s="119"/>
      <c r="F3" s="98" t="s">
        <v>217</v>
      </c>
      <c r="G3" s="120"/>
      <c r="I3" s="131" t="s">
        <v>89</v>
      </c>
      <c r="J3" s="132">
        <v>10</v>
      </c>
      <c r="K3" s="132"/>
      <c r="L3" s="124">
        <f>COUNTIF($P$13:$P$80,I3)</f>
        <v>5</v>
      </c>
      <c r="M3" s="135">
        <f>L3-J3</f>
        <v>-5</v>
      </c>
      <c r="N3" s="133">
        <f>IF(""=K3,"",L3-K3)</f>
      </c>
      <c r="O3" s="1"/>
      <c r="P3" s="106" t="s">
        <v>93</v>
      </c>
    </row>
    <row r="4" spans="2:16" ht="12.75">
      <c r="B4" s="40" t="s">
        <v>173</v>
      </c>
      <c r="C4" s="119"/>
      <c r="D4" s="98" t="s">
        <v>196</v>
      </c>
      <c r="E4" s="119"/>
      <c r="F4" s="98" t="s">
        <v>218</v>
      </c>
      <c r="G4" s="120"/>
      <c r="I4" s="118" t="s">
        <v>93</v>
      </c>
      <c r="J4" s="124">
        <v>0</v>
      </c>
      <c r="K4" s="124"/>
      <c r="L4" s="124">
        <f>COUNTIF($P$13:$P$80,I4)</f>
        <v>2</v>
      </c>
      <c r="M4" s="136">
        <f aca="true" t="shared" si="0" ref="M4:M13">L4-J4</f>
        <v>2</v>
      </c>
      <c r="N4" s="125">
        <f>IF(""=K4,"",L4-K4)</f>
      </c>
      <c r="P4" s="106" t="s">
        <v>96</v>
      </c>
    </row>
    <row r="5" spans="2:16" ht="13.5" thickBot="1">
      <c r="B5" s="40" t="s">
        <v>174</v>
      </c>
      <c r="C5" s="119"/>
      <c r="D5" s="98" t="s">
        <v>197</v>
      </c>
      <c r="E5" s="119"/>
      <c r="F5" s="98" t="s">
        <v>219</v>
      </c>
      <c r="G5" s="120"/>
      <c r="I5" s="118" t="s">
        <v>96</v>
      </c>
      <c r="J5" s="124">
        <v>5</v>
      </c>
      <c r="K5" s="124"/>
      <c r="L5" s="137">
        <f>COUNTIF($P$13:$P$80,I5)</f>
        <v>7</v>
      </c>
      <c r="M5" s="137">
        <f t="shared" si="0"/>
        <v>2</v>
      </c>
      <c r="N5" s="125">
        <f>IF(""=K5,"",L5-K5)</f>
      </c>
      <c r="P5" s="106" t="s">
        <v>99</v>
      </c>
    </row>
    <row r="6" spans="2:16" ht="13.5" thickBot="1">
      <c r="B6" s="40" t="s">
        <v>175</v>
      </c>
      <c r="C6" s="119"/>
      <c r="D6" s="98" t="s">
        <v>198</v>
      </c>
      <c r="E6" s="119"/>
      <c r="F6" s="98" t="s">
        <v>220</v>
      </c>
      <c r="G6" s="120"/>
      <c r="I6" s="148" t="s">
        <v>248</v>
      </c>
      <c r="J6" s="139">
        <f>SUM(J3:J5)</f>
        <v>15</v>
      </c>
      <c r="K6" s="139">
        <f>SUM(K3:K5)</f>
        <v>0</v>
      </c>
      <c r="L6" s="140">
        <f>SUM(L3:L5)</f>
        <v>14</v>
      </c>
      <c r="M6" s="140">
        <f>SUM(M3:M5)</f>
        <v>-1</v>
      </c>
      <c r="N6" s="141">
        <f>SUM(N3:N5)</f>
        <v>0</v>
      </c>
      <c r="P6" s="106" t="s">
        <v>239</v>
      </c>
    </row>
    <row r="7" spans="2:16" ht="12.75">
      <c r="B7" s="40" t="s">
        <v>176</v>
      </c>
      <c r="C7" s="119"/>
      <c r="D7" s="98" t="s">
        <v>199</v>
      </c>
      <c r="E7" s="119"/>
      <c r="F7" s="98" t="s">
        <v>221</v>
      </c>
      <c r="G7" s="120"/>
      <c r="I7" s="130" t="s">
        <v>99</v>
      </c>
      <c r="J7" s="132">
        <v>11</v>
      </c>
      <c r="K7" s="132"/>
      <c r="L7" s="124">
        <f>COUNTIF($P$13:$P$80,I7)</f>
        <v>5</v>
      </c>
      <c r="M7" s="132">
        <f t="shared" si="0"/>
        <v>-6</v>
      </c>
      <c r="N7" s="133">
        <f>IF(""=K7,"",L7-K7)</f>
      </c>
      <c r="P7" s="106" t="s">
        <v>241</v>
      </c>
    </row>
    <row r="8" spans="2:16" ht="13.5" thickBot="1">
      <c r="B8" s="40" t="s">
        <v>177</v>
      </c>
      <c r="C8" s="119"/>
      <c r="D8" s="98" t="s">
        <v>200</v>
      </c>
      <c r="E8" s="119"/>
      <c r="F8" s="98" t="s">
        <v>222</v>
      </c>
      <c r="G8" s="120"/>
      <c r="I8" s="122" t="s">
        <v>239</v>
      </c>
      <c r="J8" s="124">
        <v>2</v>
      </c>
      <c r="K8" s="124"/>
      <c r="L8" s="137">
        <f>COUNTIF($P$13:$P$80,I8)</f>
        <v>1</v>
      </c>
      <c r="M8" s="124">
        <f t="shared" si="0"/>
        <v>-1</v>
      </c>
      <c r="N8" s="125">
        <f>IF(""=K8,"",L8-K8)</f>
      </c>
      <c r="P8" s="106" t="s">
        <v>13</v>
      </c>
    </row>
    <row r="9" spans="2:16" ht="13.5" thickBot="1">
      <c r="B9" s="40" t="s">
        <v>178</v>
      </c>
      <c r="C9" s="119"/>
      <c r="D9" s="98" t="s">
        <v>201</v>
      </c>
      <c r="E9" s="119"/>
      <c r="F9" s="98" t="s">
        <v>223</v>
      </c>
      <c r="G9" s="120"/>
      <c r="I9" s="147" t="s">
        <v>250</v>
      </c>
      <c r="J9" s="142">
        <f>SUM(J7:J8)</f>
        <v>13</v>
      </c>
      <c r="K9" s="142">
        <f>SUM(K7:K8)</f>
        <v>0</v>
      </c>
      <c r="L9" s="142">
        <f>SUM(L7:L8)</f>
        <v>6</v>
      </c>
      <c r="M9" s="142">
        <f>SUM(M7:M8)</f>
        <v>-7</v>
      </c>
      <c r="N9" s="143">
        <f>SUM(N7:N8)</f>
        <v>0</v>
      </c>
      <c r="P9" s="106" t="s">
        <v>52</v>
      </c>
    </row>
    <row r="10" spans="2:16" ht="12.75">
      <c r="B10" s="40" t="s">
        <v>179</v>
      </c>
      <c r="C10" s="119"/>
      <c r="D10" s="98" t="s">
        <v>202</v>
      </c>
      <c r="E10" s="119"/>
      <c r="F10" s="98" t="s">
        <v>224</v>
      </c>
      <c r="G10" s="120"/>
      <c r="I10" s="129" t="s">
        <v>241</v>
      </c>
      <c r="J10" s="132">
        <v>19</v>
      </c>
      <c r="K10" s="132"/>
      <c r="L10" s="124">
        <f>COUNTIF($P$13:$P$80,I10)</f>
        <v>15</v>
      </c>
      <c r="M10" s="132">
        <f t="shared" si="0"/>
        <v>-4</v>
      </c>
      <c r="N10" s="133">
        <f>IF(""=K10,"",L10-K10)</f>
      </c>
      <c r="P10" s="106" t="s">
        <v>240</v>
      </c>
    </row>
    <row r="11" spans="2:16" ht="12.75">
      <c r="B11" s="40" t="s">
        <v>180</v>
      </c>
      <c r="C11" s="119"/>
      <c r="D11" s="98" t="s">
        <v>203</v>
      </c>
      <c r="E11" s="119"/>
      <c r="F11" s="98" t="s">
        <v>225</v>
      </c>
      <c r="G11" s="120"/>
      <c r="I11" s="123" t="s">
        <v>13</v>
      </c>
      <c r="J11" s="124">
        <v>1</v>
      </c>
      <c r="K11" s="124"/>
      <c r="L11" s="124">
        <f>COUNTIF($P$13:$P$80,I11)</f>
        <v>5</v>
      </c>
      <c r="M11" s="124">
        <f t="shared" si="0"/>
        <v>4</v>
      </c>
      <c r="N11" s="125">
        <f>IF(""=K11,"",L11-K11)</f>
      </c>
      <c r="P11" t="s">
        <v>252</v>
      </c>
    </row>
    <row r="12" spans="2:14" ht="12.75">
      <c r="B12" s="40" t="s">
        <v>181</v>
      </c>
      <c r="C12" s="119"/>
      <c r="D12" s="98" t="s">
        <v>204</v>
      </c>
      <c r="E12" s="119"/>
      <c r="F12" s="98" t="s">
        <v>226</v>
      </c>
      <c r="G12" s="120"/>
      <c r="I12" s="123" t="s">
        <v>52</v>
      </c>
      <c r="J12" s="124">
        <v>17</v>
      </c>
      <c r="K12" s="124"/>
      <c r="L12" s="124">
        <f>COUNTIF($P$13:$P$80,I12)</f>
        <v>8</v>
      </c>
      <c r="M12" s="124">
        <f t="shared" si="0"/>
        <v>-9</v>
      </c>
      <c r="N12" s="125">
        <f>IF(""=K12,"",L12-K12)</f>
      </c>
    </row>
    <row r="13" spans="2:16" ht="13.5" thickBot="1">
      <c r="B13" s="40" t="s">
        <v>182</v>
      </c>
      <c r="C13" s="119"/>
      <c r="D13" s="98" t="s">
        <v>205</v>
      </c>
      <c r="E13" s="119"/>
      <c r="F13" s="98" t="s">
        <v>227</v>
      </c>
      <c r="G13" s="120"/>
      <c r="I13" s="123" t="s">
        <v>240</v>
      </c>
      <c r="J13" s="124">
        <v>2</v>
      </c>
      <c r="K13" s="124"/>
      <c r="L13" s="137">
        <f>COUNTIF($P$13:$P$80,I13)</f>
        <v>1</v>
      </c>
      <c r="M13" s="124">
        <f t="shared" si="0"/>
        <v>-1</v>
      </c>
      <c r="N13" s="125">
        <f>IF(""=K13,"",L13-K13)</f>
      </c>
      <c r="P13" s="119" t="s">
        <v>241</v>
      </c>
    </row>
    <row r="14" spans="2:16" ht="13.5" thickBot="1">
      <c r="B14" s="40" t="s">
        <v>183</v>
      </c>
      <c r="C14" s="119"/>
      <c r="D14" s="98" t="s">
        <v>206</v>
      </c>
      <c r="E14" s="119"/>
      <c r="F14" s="98" t="s">
        <v>228</v>
      </c>
      <c r="G14" s="120"/>
      <c r="I14" s="146" t="s">
        <v>249</v>
      </c>
      <c r="J14" s="144">
        <f>SUM(J10:J13)</f>
        <v>39</v>
      </c>
      <c r="K14" s="144">
        <f>SUM(K10:K13)</f>
        <v>0</v>
      </c>
      <c r="L14" s="144">
        <f>SUM(L10:L13)</f>
        <v>29</v>
      </c>
      <c r="M14" s="144">
        <f>SUM(M10:M13)</f>
        <v>-10</v>
      </c>
      <c r="N14" s="145">
        <f>SUM(N10:N13)</f>
        <v>0</v>
      </c>
      <c r="P14" s="119" t="s">
        <v>252</v>
      </c>
    </row>
    <row r="15" spans="2:16" ht="13.5" thickBot="1">
      <c r="B15" s="40" t="s">
        <v>184</v>
      </c>
      <c r="C15" s="119"/>
      <c r="D15" s="98" t="s">
        <v>207</v>
      </c>
      <c r="E15" s="119"/>
      <c r="F15" s="98" t="s">
        <v>229</v>
      </c>
      <c r="G15" s="120"/>
      <c r="I15" s="149" t="s">
        <v>252</v>
      </c>
      <c r="J15" s="150">
        <v>0</v>
      </c>
      <c r="K15" s="150"/>
      <c r="L15" s="151">
        <f>COUNTIF($P$13:$P$80,I15)</f>
        <v>18</v>
      </c>
      <c r="M15" s="152">
        <f>L15-J15</f>
        <v>18</v>
      </c>
      <c r="N15" s="153">
        <f>IF(""=K15,"",L15-K15)</f>
      </c>
      <c r="P15" s="119" t="s">
        <v>252</v>
      </c>
    </row>
    <row r="16" spans="2:16" ht="13.5" thickBot="1">
      <c r="B16" s="40" t="s">
        <v>185</v>
      </c>
      <c r="C16" s="119"/>
      <c r="D16" s="98" t="s">
        <v>208</v>
      </c>
      <c r="E16" s="119"/>
      <c r="F16" s="98" t="s">
        <v>230</v>
      </c>
      <c r="G16" s="120"/>
      <c r="I16" s="154" t="s">
        <v>79</v>
      </c>
      <c r="J16" s="155">
        <f>J6+J9+J14+J15</f>
        <v>67</v>
      </c>
      <c r="K16" s="155">
        <f>K6+K9+K14+K15</f>
        <v>0</v>
      </c>
      <c r="L16" s="155">
        <f>L6+L9+L14+L15</f>
        <v>67</v>
      </c>
      <c r="M16" s="155">
        <f>M6+M9+M14+M15</f>
        <v>0</v>
      </c>
      <c r="N16" s="156">
        <f>N6+N9+N14+SUM(N15)</f>
        <v>0</v>
      </c>
      <c r="P16" s="119" t="s">
        <v>252</v>
      </c>
    </row>
    <row r="17" spans="2:16" ht="12.75">
      <c r="B17" s="40" t="s">
        <v>186</v>
      </c>
      <c r="C17" s="119"/>
      <c r="D17" s="98" t="s">
        <v>209</v>
      </c>
      <c r="E17" s="119"/>
      <c r="F17" s="98" t="s">
        <v>231</v>
      </c>
      <c r="G17" s="120"/>
      <c r="P17" s="119" t="s">
        <v>252</v>
      </c>
    </row>
    <row r="18" spans="2:16" ht="12.75">
      <c r="B18" s="40" t="s">
        <v>187</v>
      </c>
      <c r="C18" s="119"/>
      <c r="D18" s="98" t="s">
        <v>210</v>
      </c>
      <c r="E18" s="119"/>
      <c r="F18" s="98" t="s">
        <v>232</v>
      </c>
      <c r="G18" s="120"/>
      <c r="P18" s="119" t="s">
        <v>252</v>
      </c>
    </row>
    <row r="19" spans="2:16" ht="12.75">
      <c r="B19" s="40" t="s">
        <v>188</v>
      </c>
      <c r="C19" s="119"/>
      <c r="D19" s="98" t="s">
        <v>211</v>
      </c>
      <c r="E19" s="119"/>
      <c r="F19" s="98" t="s">
        <v>233</v>
      </c>
      <c r="G19" s="120"/>
      <c r="P19" s="119" t="s">
        <v>252</v>
      </c>
    </row>
    <row r="20" spans="2:16" ht="12.75">
      <c r="B20" s="40" t="s">
        <v>189</v>
      </c>
      <c r="C20" s="119"/>
      <c r="D20" s="98" t="s">
        <v>212</v>
      </c>
      <c r="E20" s="119"/>
      <c r="F20" s="98" t="s">
        <v>234</v>
      </c>
      <c r="G20" s="120"/>
      <c r="P20" s="119" t="s">
        <v>89</v>
      </c>
    </row>
    <row r="21" spans="2:16" ht="12.75">
      <c r="B21" s="40" t="s">
        <v>190</v>
      </c>
      <c r="C21" s="119"/>
      <c r="D21" s="98" t="s">
        <v>213</v>
      </c>
      <c r="E21" s="119"/>
      <c r="F21" s="98" t="s">
        <v>235</v>
      </c>
      <c r="G21" s="120"/>
      <c r="P21" s="119" t="s">
        <v>241</v>
      </c>
    </row>
    <row r="22" spans="2:16" ht="12.75">
      <c r="B22" s="40" t="s">
        <v>191</v>
      </c>
      <c r="C22" s="119"/>
      <c r="D22" s="98" t="s">
        <v>214</v>
      </c>
      <c r="E22" s="119"/>
      <c r="F22" s="98" t="s">
        <v>236</v>
      </c>
      <c r="G22" s="120"/>
      <c r="P22" s="119" t="s">
        <v>252</v>
      </c>
    </row>
    <row r="23" spans="2:16" ht="12.75">
      <c r="B23" s="40" t="s">
        <v>192</v>
      </c>
      <c r="C23" s="119"/>
      <c r="D23" s="98" t="s">
        <v>215</v>
      </c>
      <c r="E23" s="119"/>
      <c r="F23" s="98" t="s">
        <v>237</v>
      </c>
      <c r="G23" s="120"/>
      <c r="P23" s="119" t="s">
        <v>252</v>
      </c>
    </row>
    <row r="24" spans="2:16" ht="12.75">
      <c r="B24" s="40" t="s">
        <v>193</v>
      </c>
      <c r="C24" s="119"/>
      <c r="D24" s="98" t="s">
        <v>216</v>
      </c>
      <c r="E24" s="119"/>
      <c r="F24" s="98" t="s">
        <v>238</v>
      </c>
      <c r="G24" s="120"/>
      <c r="P24" s="119" t="s">
        <v>252</v>
      </c>
    </row>
    <row r="25" spans="2:16" ht="12.75">
      <c r="B25" s="40" t="s">
        <v>194</v>
      </c>
      <c r="C25" s="119"/>
      <c r="D25" s="119"/>
      <c r="E25" s="119"/>
      <c r="F25" s="119"/>
      <c r="G25" s="120"/>
      <c r="P25" s="119" t="s">
        <v>241</v>
      </c>
    </row>
    <row r="26" spans="2:16" ht="13.5" thickBot="1">
      <c r="B26" s="157"/>
      <c r="C26" s="114"/>
      <c r="D26" s="114"/>
      <c r="E26" s="114"/>
      <c r="F26" s="114"/>
      <c r="G26" s="121"/>
      <c r="P26" s="119" t="s">
        <v>241</v>
      </c>
    </row>
    <row r="27" spans="2:16" ht="12.75">
      <c r="B27" s="119"/>
      <c r="C27" s="119"/>
      <c r="D27" s="119"/>
      <c r="E27" s="119"/>
      <c r="F27" s="119"/>
      <c r="G27" s="119"/>
      <c r="P27" s="119" t="s">
        <v>241</v>
      </c>
    </row>
    <row r="28" spans="2:16" ht="12.75">
      <c r="B28" s="119"/>
      <c r="C28" s="119"/>
      <c r="D28" s="119"/>
      <c r="E28" s="119"/>
      <c r="F28" s="119"/>
      <c r="G28" s="119"/>
      <c r="P28" s="119" t="s">
        <v>240</v>
      </c>
    </row>
    <row r="29" spans="2:16" ht="12.75">
      <c r="B29" s="119"/>
      <c r="C29" s="119"/>
      <c r="D29" s="119"/>
      <c r="E29" s="119"/>
      <c r="F29" s="119"/>
      <c r="G29" s="119"/>
      <c r="P29" s="119" t="s">
        <v>241</v>
      </c>
    </row>
    <row r="30" spans="2:16" ht="12.75">
      <c r="B30" s="119"/>
      <c r="C30" s="119"/>
      <c r="D30" s="119"/>
      <c r="E30" s="119"/>
      <c r="F30" s="119"/>
      <c r="G30" s="119"/>
      <c r="P30" s="119" t="s">
        <v>13</v>
      </c>
    </row>
    <row r="31" spans="2:16" ht="12.75">
      <c r="B31" s="119"/>
      <c r="C31" s="119"/>
      <c r="D31" s="119"/>
      <c r="E31" s="119"/>
      <c r="F31" s="119"/>
      <c r="G31" s="119"/>
      <c r="P31" s="119" t="s">
        <v>241</v>
      </c>
    </row>
    <row r="32" spans="2:16" ht="12.75">
      <c r="B32" s="119"/>
      <c r="C32" s="119"/>
      <c r="D32" s="119"/>
      <c r="E32" s="119"/>
      <c r="F32" s="119"/>
      <c r="G32" s="119"/>
      <c r="P32" s="119" t="s">
        <v>13</v>
      </c>
    </row>
    <row r="33" spans="2:16" ht="12.75">
      <c r="B33" s="119"/>
      <c r="C33" s="119"/>
      <c r="D33" s="119"/>
      <c r="E33" s="119"/>
      <c r="F33" s="119"/>
      <c r="G33" s="119"/>
      <c r="P33" s="119" t="s">
        <v>52</v>
      </c>
    </row>
    <row r="34" spans="2:16" ht="12.75">
      <c r="B34" s="119"/>
      <c r="C34" s="119"/>
      <c r="D34" s="119"/>
      <c r="E34" s="119"/>
      <c r="F34" s="119"/>
      <c r="G34" s="119"/>
      <c r="P34" s="119" t="s">
        <v>241</v>
      </c>
    </row>
    <row r="35" spans="2:16" ht="12.75">
      <c r="B35" s="119"/>
      <c r="C35" s="119"/>
      <c r="D35" s="119"/>
      <c r="E35" s="119"/>
      <c r="F35" s="119"/>
      <c r="G35" s="119"/>
      <c r="P35" s="119" t="s">
        <v>252</v>
      </c>
    </row>
    <row r="36" spans="2:16" ht="12.75">
      <c r="B36" s="119"/>
      <c r="C36" s="119"/>
      <c r="D36" s="119"/>
      <c r="E36" s="119"/>
      <c r="F36" s="119"/>
      <c r="G36" s="119"/>
      <c r="P36" s="119" t="s">
        <v>52</v>
      </c>
    </row>
    <row r="37" spans="2:16" ht="12.75">
      <c r="B37" s="119"/>
      <c r="C37" s="119"/>
      <c r="D37" s="159"/>
      <c r="E37" s="119"/>
      <c r="F37" s="119"/>
      <c r="G37" s="119"/>
      <c r="P37" s="119" t="s">
        <v>252</v>
      </c>
    </row>
    <row r="38" spans="2:16" ht="12.75">
      <c r="B38" s="119"/>
      <c r="C38" s="119"/>
      <c r="D38" s="119"/>
      <c r="E38" s="119"/>
      <c r="F38" s="119"/>
      <c r="G38" s="119"/>
      <c r="P38" s="119" t="s">
        <v>241</v>
      </c>
    </row>
    <row r="39" spans="4:16" ht="12.75">
      <c r="D39" s="134"/>
      <c r="P39" s="119" t="s">
        <v>89</v>
      </c>
    </row>
    <row r="40" ht="12.75">
      <c r="P40" s="119" t="s">
        <v>99</v>
      </c>
    </row>
    <row r="41" ht="12.75">
      <c r="P41" s="119" t="s">
        <v>96</v>
      </c>
    </row>
    <row r="42" ht="12.75">
      <c r="P42" s="119" t="s">
        <v>99</v>
      </c>
    </row>
    <row r="43" ht="12.75">
      <c r="P43" s="119" t="s">
        <v>239</v>
      </c>
    </row>
    <row r="44" ht="12.75">
      <c r="P44" s="119" t="s">
        <v>241</v>
      </c>
    </row>
    <row r="45" ht="12.75">
      <c r="P45" s="119" t="s">
        <v>52</v>
      </c>
    </row>
    <row r="46" ht="12.75">
      <c r="P46" s="119" t="s">
        <v>252</v>
      </c>
    </row>
    <row r="47" ht="12.75">
      <c r="P47" s="119" t="s">
        <v>52</v>
      </c>
    </row>
    <row r="48" ht="12.75">
      <c r="P48" s="119" t="s">
        <v>13</v>
      </c>
    </row>
    <row r="49" ht="12.75">
      <c r="P49" s="119" t="s">
        <v>52</v>
      </c>
    </row>
    <row r="50" ht="12.75">
      <c r="P50" s="119" t="s">
        <v>93</v>
      </c>
    </row>
    <row r="51" ht="12.75">
      <c r="P51" s="119" t="s">
        <v>99</v>
      </c>
    </row>
    <row r="52" ht="12.75">
      <c r="P52" s="119" t="s">
        <v>89</v>
      </c>
    </row>
    <row r="53" ht="12.75">
      <c r="P53" s="119" t="s">
        <v>252</v>
      </c>
    </row>
    <row r="54" ht="12.75">
      <c r="P54" s="119" t="s">
        <v>241</v>
      </c>
    </row>
    <row r="55" ht="12.75">
      <c r="P55" s="119" t="s">
        <v>52</v>
      </c>
    </row>
    <row r="56" ht="12.75">
      <c r="P56" s="119" t="s">
        <v>52</v>
      </c>
    </row>
    <row r="57" ht="12.75">
      <c r="P57" s="119" t="s">
        <v>13</v>
      </c>
    </row>
    <row r="58" ht="12.75">
      <c r="P58" s="119" t="s">
        <v>96</v>
      </c>
    </row>
    <row r="59" ht="12.75">
      <c r="P59" s="119" t="s">
        <v>89</v>
      </c>
    </row>
    <row r="60" ht="12.75">
      <c r="P60" s="119" t="s">
        <v>241</v>
      </c>
    </row>
    <row r="61" ht="12.75">
      <c r="P61" s="119" t="s">
        <v>252</v>
      </c>
    </row>
    <row r="62" ht="12.75">
      <c r="P62" s="119" t="s">
        <v>93</v>
      </c>
    </row>
    <row r="63" ht="12.75">
      <c r="P63" s="119" t="s">
        <v>13</v>
      </c>
    </row>
    <row r="64" ht="12.75">
      <c r="P64" s="119" t="s">
        <v>252</v>
      </c>
    </row>
    <row r="65" ht="12.75">
      <c r="P65" s="119" t="s">
        <v>96</v>
      </c>
    </row>
    <row r="66" ht="12.75">
      <c r="P66" s="119" t="s">
        <v>96</v>
      </c>
    </row>
    <row r="67" ht="12.75">
      <c r="P67" s="119" t="s">
        <v>252</v>
      </c>
    </row>
    <row r="68" ht="12.75">
      <c r="P68" s="119" t="s">
        <v>241</v>
      </c>
    </row>
    <row r="69" ht="12.75">
      <c r="P69" s="119" t="s">
        <v>99</v>
      </c>
    </row>
    <row r="70" ht="12.75">
      <c r="P70" s="119" t="s">
        <v>96</v>
      </c>
    </row>
    <row r="71" ht="12.75">
      <c r="P71" s="119" t="s">
        <v>252</v>
      </c>
    </row>
    <row r="72" ht="12.75">
      <c r="P72" s="119" t="s">
        <v>96</v>
      </c>
    </row>
    <row r="73" ht="12.75">
      <c r="P73" s="119" t="s">
        <v>96</v>
      </c>
    </row>
    <row r="74" ht="12.75">
      <c r="P74" s="119" t="s">
        <v>241</v>
      </c>
    </row>
    <row r="75" ht="12.75">
      <c r="P75" s="119" t="s">
        <v>89</v>
      </c>
    </row>
    <row r="76" ht="12.75">
      <c r="P76" s="119" t="s">
        <v>99</v>
      </c>
    </row>
    <row r="77" ht="12.75">
      <c r="P77" s="119" t="s">
        <v>252</v>
      </c>
    </row>
    <row r="78" ht="12.75">
      <c r="P78" s="119" t="s">
        <v>52</v>
      </c>
    </row>
    <row r="79" ht="12.75">
      <c r="P79" s="119" t="s">
        <v>241</v>
      </c>
    </row>
    <row r="80" ht="12.75">
      <c r="P80" s="119"/>
    </row>
    <row r="81" ht="12.75">
      <c r="P81" s="119"/>
    </row>
    <row r="82" ht="12.75">
      <c r="P82" s="119"/>
    </row>
    <row r="83" ht="12.75">
      <c r="P83" s="119"/>
    </row>
    <row r="84" ht="12.75">
      <c r="P84" s="119"/>
    </row>
    <row r="85" ht="12.75">
      <c r="P85" s="1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germany"/>
  <dimension ref="B1:AC53"/>
  <sheetViews>
    <sheetView workbookViewId="0" topLeftCell="A1">
      <selection activeCell="D39" sqref="D39"/>
    </sheetView>
  </sheetViews>
  <sheetFormatPr defaultColWidth="9.140625" defaultRowHeight="12.75"/>
  <cols>
    <col min="1" max="1" width="1.57421875" style="0" customWidth="1"/>
    <col min="2" max="2" width="14.7109375" style="33" customWidth="1"/>
    <col min="3" max="3" width="11.7109375" style="2" customWidth="1"/>
    <col min="4" max="4" width="10.28125" style="2" bestFit="1" customWidth="1"/>
    <col min="5" max="5" width="3.57421875" style="2" bestFit="1" customWidth="1"/>
    <col min="6" max="7" width="4.57421875" style="2" bestFit="1" customWidth="1"/>
    <col min="8" max="8" width="1.7109375" style="0" customWidth="1"/>
    <col min="9" max="9" width="5.57421875" style="1" customWidth="1"/>
    <col min="10" max="10" width="4.421875" style="2" bestFit="1" customWidth="1"/>
    <col min="11" max="11" width="4.8515625" style="2" bestFit="1" customWidth="1"/>
    <col min="12" max="12" width="4.28125" style="2" bestFit="1" customWidth="1"/>
    <col min="13" max="15" width="3.57421875" style="2" bestFit="1" customWidth="1"/>
    <col min="16" max="16" width="5.00390625" style="2" bestFit="1" customWidth="1"/>
    <col min="17" max="17" width="4.7109375" style="2" bestFit="1" customWidth="1"/>
    <col min="18" max="18" width="3.28125" style="2" bestFit="1" customWidth="1"/>
    <col min="19" max="19" width="3.57421875" style="2" bestFit="1" customWidth="1"/>
    <col min="20" max="28" width="4.28125" style="2" customWidth="1"/>
    <col min="29" max="29" width="20.140625" style="33" customWidth="1"/>
  </cols>
  <sheetData>
    <row r="1" spans="2:29" s="22" customFormat="1" ht="16.5" thickBot="1">
      <c r="B1" s="22" t="s">
        <v>89</v>
      </c>
      <c r="C1" s="23"/>
      <c r="D1" s="23"/>
      <c r="E1" s="23"/>
      <c r="F1" s="23"/>
      <c r="G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66"/>
    </row>
    <row r="2" spans="2:29" ht="13.5" thickBot="1">
      <c r="B2" s="75" t="s">
        <v>74</v>
      </c>
      <c r="C2" s="76" t="s">
        <v>75</v>
      </c>
      <c r="D2" s="76" t="s">
        <v>76</v>
      </c>
      <c r="E2" s="76" t="s">
        <v>55</v>
      </c>
      <c r="F2" s="76" t="s">
        <v>77</v>
      </c>
      <c r="G2" s="77" t="s">
        <v>78</v>
      </c>
      <c r="I2" s="71" t="s">
        <v>2</v>
      </c>
      <c r="J2" s="72"/>
      <c r="K2" s="73" t="s">
        <v>88</v>
      </c>
      <c r="L2" s="73" t="s">
        <v>54</v>
      </c>
      <c r="M2" s="73" t="s">
        <v>55</v>
      </c>
      <c r="N2" s="73" t="s">
        <v>56</v>
      </c>
      <c r="O2" s="73" t="s">
        <v>57</v>
      </c>
      <c r="P2" s="73" t="s">
        <v>58</v>
      </c>
      <c r="Q2" s="73" t="s">
        <v>59</v>
      </c>
      <c r="R2" s="73" t="s">
        <v>60</v>
      </c>
      <c r="S2" s="73" t="s">
        <v>61</v>
      </c>
      <c r="T2" s="73" t="s">
        <v>62</v>
      </c>
      <c r="U2" s="73" t="s">
        <v>63</v>
      </c>
      <c r="V2" s="73" t="s">
        <v>64</v>
      </c>
      <c r="W2" s="73" t="s">
        <v>65</v>
      </c>
      <c r="X2" s="73" t="s">
        <v>66</v>
      </c>
      <c r="Y2" s="73" t="s">
        <v>67</v>
      </c>
      <c r="Z2" s="73" t="s">
        <v>85</v>
      </c>
      <c r="AA2" s="73" t="s">
        <v>86</v>
      </c>
      <c r="AB2" s="73" t="s">
        <v>87</v>
      </c>
      <c r="AC2" s="167" t="s">
        <v>68</v>
      </c>
    </row>
    <row r="3" spans="2:29" ht="12.75">
      <c r="B3" s="34" t="s">
        <v>89</v>
      </c>
      <c r="C3" s="24">
        <v>19</v>
      </c>
      <c r="D3" s="24">
        <v>8</v>
      </c>
      <c r="E3" s="24">
        <v>1</v>
      </c>
      <c r="F3" s="24">
        <v>9</v>
      </c>
      <c r="G3" s="25"/>
      <c r="I3" s="63">
        <v>1939</v>
      </c>
      <c r="J3" s="64" t="s">
        <v>20</v>
      </c>
      <c r="K3" s="54"/>
      <c r="L3" s="29"/>
      <c r="M3" s="29"/>
      <c r="N3" s="55">
        <f aca="true" t="shared" si="0" ref="N3:N34">IF(OR(""=K3,""=L3),"",MIN(K3,L3+M3))</f>
      </c>
      <c r="O3" s="29"/>
      <c r="P3" s="29">
        <v>0.75</v>
      </c>
      <c r="Q3" s="29"/>
      <c r="R3" s="29"/>
      <c r="S3" s="56">
        <f>IF(""=N3,"",ROUND((N3+O3)*(P3+Q3)+R3,0))</f>
      </c>
      <c r="T3" s="50"/>
      <c r="U3" s="8"/>
      <c r="V3" s="8"/>
      <c r="W3" s="8"/>
      <c r="X3" s="8"/>
      <c r="Y3" s="8"/>
      <c r="Z3" s="8"/>
      <c r="AA3" s="8"/>
      <c r="AB3" s="8"/>
      <c r="AC3" s="168"/>
    </row>
    <row r="4" spans="2:29" ht="12.75">
      <c r="B4" s="34" t="s">
        <v>91</v>
      </c>
      <c r="C4" s="24">
        <v>1</v>
      </c>
      <c r="D4" s="24"/>
      <c r="E4" s="24">
        <v>1</v>
      </c>
      <c r="F4" s="24">
        <v>1</v>
      </c>
      <c r="G4" s="25"/>
      <c r="I4" s="69"/>
      <c r="J4" s="70" t="s">
        <v>69</v>
      </c>
      <c r="K4" s="57"/>
      <c r="L4" s="46"/>
      <c r="M4" s="46"/>
      <c r="N4" s="35">
        <f t="shared" si="0"/>
      </c>
      <c r="O4" s="46"/>
      <c r="P4" s="46">
        <f>P3</f>
        <v>0.75</v>
      </c>
      <c r="Q4" s="46"/>
      <c r="R4" s="46"/>
      <c r="S4" s="58">
        <f aca="true" t="shared" si="1" ref="S4:S34">IF(""=N4,"",ROUND((N4+O4)*(P4+Q4)+R4,0))</f>
      </c>
      <c r="T4" s="53"/>
      <c r="U4" s="3"/>
      <c r="V4" s="3"/>
      <c r="W4" s="3"/>
      <c r="X4" s="3"/>
      <c r="Y4" s="3"/>
      <c r="Z4" s="3"/>
      <c r="AA4" s="3"/>
      <c r="AB4" s="3"/>
      <c r="AC4" s="169"/>
    </row>
    <row r="5" spans="2:29" ht="12.75">
      <c r="B5" s="34" t="s">
        <v>92</v>
      </c>
      <c r="C5" s="24">
        <v>3</v>
      </c>
      <c r="D5" s="24">
        <v>1</v>
      </c>
      <c r="E5" s="24"/>
      <c r="F5" s="24">
        <v>1</v>
      </c>
      <c r="G5" s="25"/>
      <c r="I5" s="65">
        <v>1940</v>
      </c>
      <c r="J5" s="66" t="s">
        <v>70</v>
      </c>
      <c r="K5" s="9"/>
      <c r="L5" s="10"/>
      <c r="M5" s="10"/>
      <c r="N5" s="48">
        <f t="shared" si="0"/>
      </c>
      <c r="O5" s="10"/>
      <c r="P5" s="10">
        <f>P4</f>
        <v>0.75</v>
      </c>
      <c r="Q5" s="10"/>
      <c r="R5" s="10"/>
      <c r="S5" s="59">
        <f t="shared" si="1"/>
      </c>
      <c r="T5" s="51"/>
      <c r="U5" s="10"/>
      <c r="V5" s="10"/>
      <c r="W5" s="10"/>
      <c r="X5" s="10"/>
      <c r="Y5" s="10"/>
      <c r="Z5" s="10"/>
      <c r="AA5" s="10"/>
      <c r="AB5" s="10"/>
      <c r="AC5" s="170"/>
    </row>
    <row r="6" spans="2:29" ht="12.75">
      <c r="B6" s="36" t="s">
        <v>95</v>
      </c>
      <c r="C6" s="41"/>
      <c r="D6" s="41"/>
      <c r="E6" s="41">
        <v>2</v>
      </c>
      <c r="F6" s="41">
        <v>2</v>
      </c>
      <c r="G6" s="42"/>
      <c r="I6" s="69"/>
      <c r="J6" s="70" t="s">
        <v>71</v>
      </c>
      <c r="K6" s="57"/>
      <c r="L6" s="46"/>
      <c r="M6" s="46"/>
      <c r="N6" s="35">
        <f t="shared" si="0"/>
      </c>
      <c r="O6" s="46"/>
      <c r="P6" s="46">
        <f aca="true" t="shared" si="2" ref="P6:P52">P5</f>
        <v>0.75</v>
      </c>
      <c r="Q6" s="46"/>
      <c r="R6" s="46"/>
      <c r="S6" s="58">
        <f t="shared" si="1"/>
      </c>
      <c r="T6" s="53"/>
      <c r="U6" s="3"/>
      <c r="V6" s="3"/>
      <c r="W6" s="3"/>
      <c r="X6" s="3"/>
      <c r="Y6" s="3"/>
      <c r="Z6" s="3"/>
      <c r="AA6" s="3"/>
      <c r="AB6" s="3"/>
      <c r="AC6" s="169"/>
    </row>
    <row r="7" spans="2:29" ht="12.75">
      <c r="B7" s="36" t="s">
        <v>108</v>
      </c>
      <c r="C7" s="41"/>
      <c r="D7" s="41">
        <v>1</v>
      </c>
      <c r="E7" s="41"/>
      <c r="F7" s="41">
        <v>1</v>
      </c>
      <c r="G7" s="42"/>
      <c r="I7" s="65"/>
      <c r="J7" s="66" t="s">
        <v>72</v>
      </c>
      <c r="K7" s="9"/>
      <c r="L7" s="10"/>
      <c r="M7" s="10"/>
      <c r="N7" s="48">
        <f t="shared" si="0"/>
      </c>
      <c r="O7" s="10"/>
      <c r="P7" s="10">
        <f t="shared" si="2"/>
        <v>0.75</v>
      </c>
      <c r="Q7" s="10"/>
      <c r="R7" s="10"/>
      <c r="S7" s="59">
        <f t="shared" si="1"/>
      </c>
      <c r="T7" s="51"/>
      <c r="U7" s="10"/>
      <c r="V7" s="10"/>
      <c r="W7" s="10"/>
      <c r="X7" s="10"/>
      <c r="Y7" s="10"/>
      <c r="Z7" s="10"/>
      <c r="AA7" s="10"/>
      <c r="AB7" s="10"/>
      <c r="AC7" s="170"/>
    </row>
    <row r="8" spans="2:29" ht="12.75">
      <c r="B8" s="36" t="s">
        <v>113</v>
      </c>
      <c r="C8" s="41"/>
      <c r="D8" s="41">
        <v>3</v>
      </c>
      <c r="E8" s="41"/>
      <c r="F8" s="41"/>
      <c r="G8" s="42">
        <v>3</v>
      </c>
      <c r="I8" s="69"/>
      <c r="J8" s="70" t="s">
        <v>73</v>
      </c>
      <c r="K8" s="57"/>
      <c r="L8" s="46"/>
      <c r="M8" s="46"/>
      <c r="N8" s="35">
        <f t="shared" si="0"/>
      </c>
      <c r="O8" s="46"/>
      <c r="P8" s="46">
        <f t="shared" si="2"/>
        <v>0.75</v>
      </c>
      <c r="Q8" s="46"/>
      <c r="R8" s="46"/>
      <c r="S8" s="58">
        <f t="shared" si="1"/>
      </c>
      <c r="T8" s="53"/>
      <c r="U8" s="3"/>
      <c r="V8" s="3"/>
      <c r="W8" s="3"/>
      <c r="X8" s="3"/>
      <c r="Y8" s="3"/>
      <c r="Z8" s="3"/>
      <c r="AA8" s="3"/>
      <c r="AB8" s="3"/>
      <c r="AC8" s="169"/>
    </row>
    <row r="9" spans="2:29" ht="12.75">
      <c r="B9" s="36" t="s">
        <v>114</v>
      </c>
      <c r="C9" s="41"/>
      <c r="D9" s="41">
        <v>1</v>
      </c>
      <c r="E9" s="41"/>
      <c r="F9" s="41"/>
      <c r="G9" s="42">
        <v>1</v>
      </c>
      <c r="I9" s="65"/>
      <c r="J9" s="66" t="s">
        <v>20</v>
      </c>
      <c r="K9" s="9"/>
      <c r="L9" s="10"/>
      <c r="M9" s="10"/>
      <c r="N9" s="48">
        <f t="shared" si="0"/>
      </c>
      <c r="O9" s="10"/>
      <c r="P9" s="10">
        <f t="shared" si="2"/>
        <v>0.75</v>
      </c>
      <c r="Q9" s="10"/>
      <c r="R9" s="10"/>
      <c r="S9" s="59">
        <f t="shared" si="1"/>
      </c>
      <c r="T9" s="51"/>
      <c r="U9" s="10"/>
      <c r="V9" s="10"/>
      <c r="W9" s="10"/>
      <c r="X9" s="10"/>
      <c r="Y9" s="10"/>
      <c r="Z9" s="10"/>
      <c r="AA9" s="10"/>
      <c r="AB9" s="10"/>
      <c r="AC9" s="170"/>
    </row>
    <row r="10" spans="2:29" ht="12.75">
      <c r="B10" s="34"/>
      <c r="C10" s="24"/>
      <c r="D10" s="24"/>
      <c r="E10" s="24"/>
      <c r="F10" s="24"/>
      <c r="G10" s="25"/>
      <c r="I10" s="69"/>
      <c r="J10" s="70" t="s">
        <v>69</v>
      </c>
      <c r="K10" s="57"/>
      <c r="L10" s="46"/>
      <c r="M10" s="46"/>
      <c r="N10" s="35">
        <f t="shared" si="0"/>
      </c>
      <c r="O10" s="46"/>
      <c r="P10" s="46">
        <f t="shared" si="2"/>
        <v>0.75</v>
      </c>
      <c r="Q10" s="46"/>
      <c r="R10" s="46"/>
      <c r="S10" s="58">
        <f t="shared" si="1"/>
      </c>
      <c r="T10" s="53"/>
      <c r="U10" s="3"/>
      <c r="V10" s="3"/>
      <c r="W10" s="3"/>
      <c r="X10" s="3"/>
      <c r="Y10" s="3"/>
      <c r="Z10" s="3"/>
      <c r="AA10" s="3"/>
      <c r="AB10" s="3"/>
      <c r="AC10" s="169"/>
    </row>
    <row r="11" spans="2:29" ht="12.75">
      <c r="B11" s="34"/>
      <c r="C11" s="24"/>
      <c r="D11" s="24"/>
      <c r="E11" s="24"/>
      <c r="F11" s="24"/>
      <c r="G11" s="25"/>
      <c r="I11" s="65">
        <v>1941</v>
      </c>
      <c r="J11" s="66" t="s">
        <v>70</v>
      </c>
      <c r="K11" s="9"/>
      <c r="L11" s="10"/>
      <c r="M11" s="10"/>
      <c r="N11" s="48">
        <f t="shared" si="0"/>
      </c>
      <c r="O11" s="10"/>
      <c r="P11" s="10">
        <v>1</v>
      </c>
      <c r="Q11" s="10"/>
      <c r="R11" s="10"/>
      <c r="S11" s="59">
        <f t="shared" si="1"/>
      </c>
      <c r="T11" s="51"/>
      <c r="U11" s="10"/>
      <c r="V11" s="10"/>
      <c r="W11" s="10"/>
      <c r="X11" s="10"/>
      <c r="Y11" s="10"/>
      <c r="Z11" s="10"/>
      <c r="AA11" s="10"/>
      <c r="AB11" s="10"/>
      <c r="AC11" s="170"/>
    </row>
    <row r="12" spans="2:29" ht="12.75">
      <c r="B12" s="34"/>
      <c r="C12" s="24"/>
      <c r="D12" s="24"/>
      <c r="E12" s="24"/>
      <c r="F12" s="24"/>
      <c r="G12" s="25"/>
      <c r="I12" s="69"/>
      <c r="J12" s="70" t="s">
        <v>71</v>
      </c>
      <c r="K12" s="57"/>
      <c r="L12" s="46"/>
      <c r="M12" s="46"/>
      <c r="N12" s="35">
        <f t="shared" si="0"/>
      </c>
      <c r="O12" s="46"/>
      <c r="P12" s="46">
        <f t="shared" si="2"/>
        <v>1</v>
      </c>
      <c r="Q12" s="46"/>
      <c r="R12" s="46"/>
      <c r="S12" s="58">
        <f t="shared" si="1"/>
      </c>
      <c r="T12" s="53"/>
      <c r="U12" s="3"/>
      <c r="V12" s="3"/>
      <c r="W12" s="3"/>
      <c r="X12" s="3"/>
      <c r="Y12" s="3"/>
      <c r="Z12" s="3"/>
      <c r="AA12" s="3"/>
      <c r="AB12" s="3"/>
      <c r="AC12" s="169"/>
    </row>
    <row r="13" spans="2:29" ht="12.75">
      <c r="B13" s="34"/>
      <c r="C13" s="24"/>
      <c r="D13" s="24"/>
      <c r="E13" s="24"/>
      <c r="F13" s="24"/>
      <c r="G13" s="25"/>
      <c r="I13" s="65"/>
      <c r="J13" s="66" t="s">
        <v>72</v>
      </c>
      <c r="K13" s="9"/>
      <c r="L13" s="10"/>
      <c r="M13" s="10"/>
      <c r="N13" s="48">
        <f t="shared" si="0"/>
      </c>
      <c r="O13" s="10"/>
      <c r="P13" s="10">
        <f t="shared" si="2"/>
        <v>1</v>
      </c>
      <c r="Q13" s="10"/>
      <c r="R13" s="10"/>
      <c r="S13" s="59">
        <f t="shared" si="1"/>
      </c>
      <c r="T13" s="51"/>
      <c r="U13" s="10"/>
      <c r="V13" s="10"/>
      <c r="W13" s="10"/>
      <c r="X13" s="10"/>
      <c r="Y13" s="10"/>
      <c r="Z13" s="10"/>
      <c r="AA13" s="10"/>
      <c r="AB13" s="10"/>
      <c r="AC13" s="170"/>
    </row>
    <row r="14" spans="2:29" ht="12.75">
      <c r="B14" s="34"/>
      <c r="C14" s="24"/>
      <c r="D14" s="24"/>
      <c r="E14" s="24"/>
      <c r="F14" s="24"/>
      <c r="G14" s="25"/>
      <c r="I14" s="69"/>
      <c r="J14" s="70" t="s">
        <v>73</v>
      </c>
      <c r="K14" s="57"/>
      <c r="L14" s="46"/>
      <c r="M14" s="46"/>
      <c r="N14" s="35">
        <f t="shared" si="0"/>
      </c>
      <c r="O14" s="46"/>
      <c r="P14" s="46">
        <f t="shared" si="2"/>
        <v>1</v>
      </c>
      <c r="Q14" s="46"/>
      <c r="R14" s="46"/>
      <c r="S14" s="58">
        <f t="shared" si="1"/>
      </c>
      <c r="T14" s="53"/>
      <c r="U14" s="3"/>
      <c r="V14" s="3"/>
      <c r="W14" s="3"/>
      <c r="X14" s="3"/>
      <c r="Y14" s="3"/>
      <c r="Z14" s="3"/>
      <c r="AA14" s="3"/>
      <c r="AB14" s="3"/>
      <c r="AC14" s="169"/>
    </row>
    <row r="15" spans="2:29" ht="12.75">
      <c r="B15" s="34"/>
      <c r="C15" s="24"/>
      <c r="D15" s="24"/>
      <c r="E15" s="24"/>
      <c r="F15" s="24"/>
      <c r="G15" s="25"/>
      <c r="I15" s="65"/>
      <c r="J15" s="66" t="s">
        <v>20</v>
      </c>
      <c r="K15" s="9"/>
      <c r="L15" s="10"/>
      <c r="M15" s="10"/>
      <c r="N15" s="48">
        <f t="shared" si="0"/>
      </c>
      <c r="O15" s="10"/>
      <c r="P15" s="10">
        <f t="shared" si="2"/>
        <v>1</v>
      </c>
      <c r="Q15" s="10"/>
      <c r="R15" s="10"/>
      <c r="S15" s="59">
        <f t="shared" si="1"/>
      </c>
      <c r="T15" s="51"/>
      <c r="U15" s="10"/>
      <c r="V15" s="10"/>
      <c r="W15" s="10"/>
      <c r="X15" s="10"/>
      <c r="Y15" s="10"/>
      <c r="Z15" s="10"/>
      <c r="AA15" s="10"/>
      <c r="AB15" s="10"/>
      <c r="AC15" s="170"/>
    </row>
    <row r="16" spans="2:29" ht="12.75">
      <c r="B16" s="34"/>
      <c r="C16" s="24"/>
      <c r="D16" s="24"/>
      <c r="E16" s="24"/>
      <c r="F16" s="24"/>
      <c r="G16" s="25"/>
      <c r="I16" s="69"/>
      <c r="J16" s="70" t="s">
        <v>69</v>
      </c>
      <c r="K16" s="57"/>
      <c r="L16" s="46"/>
      <c r="M16" s="46"/>
      <c r="N16" s="35">
        <f t="shared" si="0"/>
      </c>
      <c r="O16" s="46"/>
      <c r="P16" s="46">
        <f t="shared" si="2"/>
        <v>1</v>
      </c>
      <c r="Q16" s="46"/>
      <c r="R16" s="46"/>
      <c r="S16" s="58">
        <f t="shared" si="1"/>
      </c>
      <c r="T16" s="53"/>
      <c r="U16" s="3"/>
      <c r="V16" s="3"/>
      <c r="W16" s="3"/>
      <c r="X16" s="3"/>
      <c r="Y16" s="3"/>
      <c r="Z16" s="3"/>
      <c r="AA16" s="3"/>
      <c r="AB16" s="3"/>
      <c r="AC16" s="169"/>
    </row>
    <row r="17" spans="2:29" ht="12.75">
      <c r="B17" s="34"/>
      <c r="C17" s="24"/>
      <c r="D17" s="24"/>
      <c r="E17" s="24"/>
      <c r="F17" s="24"/>
      <c r="G17" s="25"/>
      <c r="I17" s="65">
        <v>1942</v>
      </c>
      <c r="J17" s="66" t="s">
        <v>70</v>
      </c>
      <c r="K17" s="9"/>
      <c r="L17" s="10"/>
      <c r="M17" s="10"/>
      <c r="N17" s="48">
        <f t="shared" si="0"/>
      </c>
      <c r="O17" s="10"/>
      <c r="P17" s="10">
        <v>1.25</v>
      </c>
      <c r="Q17" s="10"/>
      <c r="R17" s="10"/>
      <c r="S17" s="59">
        <f t="shared" si="1"/>
      </c>
      <c r="T17" s="51"/>
      <c r="U17" s="10"/>
      <c r="V17" s="10"/>
      <c r="W17" s="10"/>
      <c r="X17" s="10"/>
      <c r="Y17" s="10"/>
      <c r="Z17" s="10"/>
      <c r="AA17" s="10"/>
      <c r="AB17" s="10"/>
      <c r="AC17" s="170"/>
    </row>
    <row r="18" spans="2:29" ht="12.75">
      <c r="B18" s="34"/>
      <c r="C18" s="24"/>
      <c r="D18" s="24"/>
      <c r="E18" s="24"/>
      <c r="F18" s="24"/>
      <c r="G18" s="25"/>
      <c r="I18" s="69"/>
      <c r="J18" s="70" t="s">
        <v>71</v>
      </c>
      <c r="K18" s="57"/>
      <c r="L18" s="46"/>
      <c r="M18" s="46"/>
      <c r="N18" s="35">
        <f t="shared" si="0"/>
      </c>
      <c r="O18" s="46"/>
      <c r="P18" s="46">
        <f t="shared" si="2"/>
        <v>1.25</v>
      </c>
      <c r="Q18" s="46"/>
      <c r="R18" s="46"/>
      <c r="S18" s="58">
        <f t="shared" si="1"/>
      </c>
      <c r="T18" s="53"/>
      <c r="U18" s="3"/>
      <c r="V18" s="3"/>
      <c r="W18" s="3"/>
      <c r="X18" s="3"/>
      <c r="Y18" s="3"/>
      <c r="Z18" s="3"/>
      <c r="AA18" s="3"/>
      <c r="AB18" s="3"/>
      <c r="AC18" s="169"/>
    </row>
    <row r="19" spans="2:29" ht="12.75">
      <c r="B19" s="34"/>
      <c r="C19" s="24"/>
      <c r="D19" s="24"/>
      <c r="E19" s="24"/>
      <c r="F19" s="24"/>
      <c r="G19" s="25"/>
      <c r="I19" s="65"/>
      <c r="J19" s="66" t="s">
        <v>72</v>
      </c>
      <c r="K19" s="9"/>
      <c r="L19" s="10"/>
      <c r="M19" s="10"/>
      <c r="N19" s="48">
        <f t="shared" si="0"/>
      </c>
      <c r="O19" s="10"/>
      <c r="P19" s="10">
        <f t="shared" si="2"/>
        <v>1.25</v>
      </c>
      <c r="Q19" s="10"/>
      <c r="R19" s="10"/>
      <c r="S19" s="59">
        <f t="shared" si="1"/>
      </c>
      <c r="T19" s="51"/>
      <c r="U19" s="10"/>
      <c r="V19" s="10"/>
      <c r="W19" s="10"/>
      <c r="X19" s="10"/>
      <c r="Y19" s="10"/>
      <c r="Z19" s="10"/>
      <c r="AA19" s="10"/>
      <c r="AB19" s="10"/>
      <c r="AC19" s="170"/>
    </row>
    <row r="20" spans="2:29" ht="12.75">
      <c r="B20" s="34"/>
      <c r="C20" s="24"/>
      <c r="D20" s="24"/>
      <c r="E20" s="24"/>
      <c r="F20" s="24"/>
      <c r="G20" s="25"/>
      <c r="I20" s="69"/>
      <c r="J20" s="70" t="s">
        <v>73</v>
      </c>
      <c r="K20" s="57"/>
      <c r="L20" s="46"/>
      <c r="M20" s="46"/>
      <c r="N20" s="35">
        <f t="shared" si="0"/>
      </c>
      <c r="O20" s="46"/>
      <c r="P20" s="46">
        <f t="shared" si="2"/>
        <v>1.25</v>
      </c>
      <c r="Q20" s="46"/>
      <c r="R20" s="46"/>
      <c r="S20" s="58">
        <f t="shared" si="1"/>
      </c>
      <c r="T20" s="53"/>
      <c r="U20" s="3"/>
      <c r="V20" s="3"/>
      <c r="W20" s="3"/>
      <c r="X20" s="3"/>
      <c r="Y20" s="3"/>
      <c r="Z20" s="3"/>
      <c r="AA20" s="3"/>
      <c r="AB20" s="3"/>
      <c r="AC20" s="169"/>
    </row>
    <row r="21" spans="2:29" ht="12.75">
      <c r="B21" s="34"/>
      <c r="C21" s="24"/>
      <c r="D21" s="24"/>
      <c r="E21" s="24"/>
      <c r="F21" s="24"/>
      <c r="G21" s="25"/>
      <c r="I21" s="65"/>
      <c r="J21" s="66" t="s">
        <v>20</v>
      </c>
      <c r="K21" s="9"/>
      <c r="L21" s="10"/>
      <c r="M21" s="10"/>
      <c r="N21" s="48">
        <f t="shared" si="0"/>
      </c>
      <c r="O21" s="10"/>
      <c r="P21" s="10">
        <f t="shared" si="2"/>
        <v>1.25</v>
      </c>
      <c r="Q21" s="10"/>
      <c r="R21" s="10"/>
      <c r="S21" s="59">
        <f t="shared" si="1"/>
      </c>
      <c r="T21" s="51"/>
      <c r="U21" s="10"/>
      <c r="V21" s="10"/>
      <c r="W21" s="10"/>
      <c r="X21" s="10"/>
      <c r="Y21" s="10"/>
      <c r="Z21" s="10"/>
      <c r="AA21" s="10"/>
      <c r="AB21" s="10"/>
      <c r="AC21" s="170"/>
    </row>
    <row r="22" spans="2:29" ht="12.75">
      <c r="B22" s="34"/>
      <c r="C22" s="24"/>
      <c r="D22" s="24"/>
      <c r="E22" s="24"/>
      <c r="F22" s="24"/>
      <c r="G22" s="25"/>
      <c r="I22" s="69"/>
      <c r="J22" s="70" t="s">
        <v>69</v>
      </c>
      <c r="K22" s="60"/>
      <c r="L22" s="47"/>
      <c r="M22" s="47"/>
      <c r="N22" s="35">
        <f t="shared" si="0"/>
      </c>
      <c r="O22" s="46"/>
      <c r="P22" s="46">
        <f t="shared" si="2"/>
        <v>1.25</v>
      </c>
      <c r="Q22" s="46"/>
      <c r="R22" s="46"/>
      <c r="S22" s="58">
        <f t="shared" si="1"/>
      </c>
      <c r="T22" s="53"/>
      <c r="U22" s="3"/>
      <c r="V22" s="3"/>
      <c r="W22" s="3"/>
      <c r="X22" s="3"/>
      <c r="Y22" s="3"/>
      <c r="Z22" s="3"/>
      <c r="AA22" s="3"/>
      <c r="AB22" s="3"/>
      <c r="AC22" s="169"/>
    </row>
    <row r="23" spans="2:29" ht="12.75">
      <c r="B23" s="34"/>
      <c r="C23" s="24"/>
      <c r="D23" s="24"/>
      <c r="E23" s="24"/>
      <c r="F23" s="24"/>
      <c r="G23" s="25"/>
      <c r="I23" s="65">
        <v>1943</v>
      </c>
      <c r="J23" s="66" t="s">
        <v>70</v>
      </c>
      <c r="K23" s="9"/>
      <c r="L23" s="10"/>
      <c r="M23" s="10"/>
      <c r="N23" s="48">
        <f t="shared" si="0"/>
      </c>
      <c r="O23" s="10"/>
      <c r="P23" s="10">
        <v>1.5</v>
      </c>
      <c r="Q23" s="10"/>
      <c r="R23" s="10"/>
      <c r="S23" s="59">
        <f t="shared" si="1"/>
      </c>
      <c r="T23" s="51"/>
      <c r="U23" s="10"/>
      <c r="V23" s="10"/>
      <c r="W23" s="10"/>
      <c r="X23" s="10"/>
      <c r="Y23" s="10"/>
      <c r="Z23" s="10"/>
      <c r="AA23" s="10"/>
      <c r="AB23" s="10"/>
      <c r="AC23" s="170"/>
    </row>
    <row r="24" spans="2:29" ht="12.75">
      <c r="B24" s="34"/>
      <c r="C24" s="24"/>
      <c r="D24" s="24"/>
      <c r="E24" s="24"/>
      <c r="F24" s="24"/>
      <c r="G24" s="25"/>
      <c r="I24" s="69"/>
      <c r="J24" s="70" t="s">
        <v>71</v>
      </c>
      <c r="K24" s="57"/>
      <c r="L24" s="46"/>
      <c r="M24" s="46"/>
      <c r="N24" s="35">
        <f t="shared" si="0"/>
      </c>
      <c r="O24" s="46"/>
      <c r="P24" s="46">
        <f t="shared" si="2"/>
        <v>1.5</v>
      </c>
      <c r="Q24" s="46"/>
      <c r="R24" s="46"/>
      <c r="S24" s="58">
        <f t="shared" si="1"/>
      </c>
      <c r="T24" s="53"/>
      <c r="U24" s="3"/>
      <c r="V24" s="3"/>
      <c r="W24" s="3"/>
      <c r="X24" s="3"/>
      <c r="Y24" s="3"/>
      <c r="Z24" s="3"/>
      <c r="AA24" s="3"/>
      <c r="AB24" s="3"/>
      <c r="AC24" s="169"/>
    </row>
    <row r="25" spans="2:29" ht="12.75">
      <c r="B25" s="34"/>
      <c r="C25" s="24"/>
      <c r="D25" s="24"/>
      <c r="E25" s="24"/>
      <c r="F25" s="24"/>
      <c r="G25" s="25"/>
      <c r="I25" s="65"/>
      <c r="J25" s="66" t="s">
        <v>72</v>
      </c>
      <c r="K25" s="9"/>
      <c r="L25" s="10"/>
      <c r="M25" s="10"/>
      <c r="N25" s="48">
        <f t="shared" si="0"/>
      </c>
      <c r="O25" s="10"/>
      <c r="P25" s="10">
        <f t="shared" si="2"/>
        <v>1.5</v>
      </c>
      <c r="Q25" s="10"/>
      <c r="R25" s="10"/>
      <c r="S25" s="59">
        <f t="shared" si="1"/>
      </c>
      <c r="T25" s="51"/>
      <c r="U25" s="10"/>
      <c r="V25" s="10"/>
      <c r="W25" s="10"/>
      <c r="X25" s="10"/>
      <c r="Y25" s="10"/>
      <c r="Z25" s="10"/>
      <c r="AA25" s="10"/>
      <c r="AB25" s="10"/>
      <c r="AC25" s="170"/>
    </row>
    <row r="26" spans="2:29" ht="12.75">
      <c r="B26" s="34"/>
      <c r="C26" s="24"/>
      <c r="D26" s="24"/>
      <c r="E26" s="24"/>
      <c r="F26" s="24"/>
      <c r="G26" s="25"/>
      <c r="I26" s="69"/>
      <c r="J26" s="70" t="s">
        <v>73</v>
      </c>
      <c r="K26" s="57"/>
      <c r="L26" s="46"/>
      <c r="M26" s="46"/>
      <c r="N26" s="35">
        <f t="shared" si="0"/>
      </c>
      <c r="O26" s="46"/>
      <c r="P26" s="46">
        <f t="shared" si="2"/>
        <v>1.5</v>
      </c>
      <c r="Q26" s="46"/>
      <c r="R26" s="46"/>
      <c r="S26" s="58">
        <f t="shared" si="1"/>
      </c>
      <c r="T26" s="53"/>
      <c r="U26" s="3"/>
      <c r="V26" s="3"/>
      <c r="W26" s="3"/>
      <c r="X26" s="3"/>
      <c r="Y26" s="3"/>
      <c r="Z26" s="3"/>
      <c r="AA26" s="3"/>
      <c r="AB26" s="3"/>
      <c r="AC26" s="169"/>
    </row>
    <row r="27" spans="2:29" ht="12.75">
      <c r="B27" s="34"/>
      <c r="C27" s="24"/>
      <c r="D27" s="24"/>
      <c r="E27" s="24"/>
      <c r="F27" s="24"/>
      <c r="G27" s="25"/>
      <c r="I27" s="65"/>
      <c r="J27" s="66" t="s">
        <v>20</v>
      </c>
      <c r="K27" s="9"/>
      <c r="L27" s="10"/>
      <c r="M27" s="10"/>
      <c r="N27" s="48">
        <f t="shared" si="0"/>
      </c>
      <c r="O27" s="10"/>
      <c r="P27" s="10">
        <f t="shared" si="2"/>
        <v>1.5</v>
      </c>
      <c r="Q27" s="10"/>
      <c r="R27" s="10"/>
      <c r="S27" s="59">
        <f t="shared" si="1"/>
      </c>
      <c r="T27" s="51"/>
      <c r="U27" s="10"/>
      <c r="V27" s="10"/>
      <c r="W27" s="10"/>
      <c r="X27" s="10"/>
      <c r="Y27" s="10"/>
      <c r="Z27" s="10"/>
      <c r="AA27" s="10"/>
      <c r="AB27" s="10"/>
      <c r="AC27" s="170"/>
    </row>
    <row r="28" spans="2:29" ht="12.75">
      <c r="B28" s="34"/>
      <c r="C28" s="24"/>
      <c r="D28" s="24"/>
      <c r="E28" s="24"/>
      <c r="F28" s="24"/>
      <c r="G28" s="25"/>
      <c r="I28" s="69"/>
      <c r="J28" s="70" t="s">
        <v>69</v>
      </c>
      <c r="K28" s="57"/>
      <c r="L28" s="46"/>
      <c r="M28" s="46"/>
      <c r="N28" s="35">
        <f t="shared" si="0"/>
      </c>
      <c r="O28" s="46"/>
      <c r="P28" s="46">
        <f t="shared" si="2"/>
        <v>1.5</v>
      </c>
      <c r="Q28" s="46"/>
      <c r="R28" s="46"/>
      <c r="S28" s="58">
        <f t="shared" si="1"/>
      </c>
      <c r="T28" s="53"/>
      <c r="U28" s="3"/>
      <c r="V28" s="3"/>
      <c r="W28" s="3"/>
      <c r="X28" s="3"/>
      <c r="Y28" s="3"/>
      <c r="Z28" s="3"/>
      <c r="AA28" s="3"/>
      <c r="AB28" s="3"/>
      <c r="AC28" s="169"/>
    </row>
    <row r="29" spans="2:29" ht="12.75">
      <c r="B29" s="34"/>
      <c r="C29" s="24"/>
      <c r="D29" s="24"/>
      <c r="E29" s="24"/>
      <c r="F29" s="24"/>
      <c r="G29" s="25"/>
      <c r="I29" s="65">
        <v>1944</v>
      </c>
      <c r="J29" s="66" t="s">
        <v>70</v>
      </c>
      <c r="K29" s="9"/>
      <c r="L29" s="10"/>
      <c r="M29" s="10"/>
      <c r="N29" s="48">
        <f t="shared" si="0"/>
      </c>
      <c r="O29" s="10"/>
      <c r="P29" s="10">
        <f t="shared" si="2"/>
        <v>1.5</v>
      </c>
      <c r="Q29" s="10"/>
      <c r="R29" s="10"/>
      <c r="S29" s="59">
        <f t="shared" si="1"/>
      </c>
      <c r="T29" s="51"/>
      <c r="U29" s="10"/>
      <c r="V29" s="10"/>
      <c r="W29" s="10"/>
      <c r="X29" s="10"/>
      <c r="Y29" s="10"/>
      <c r="Z29" s="10"/>
      <c r="AA29" s="10"/>
      <c r="AB29" s="10"/>
      <c r="AC29" s="170"/>
    </row>
    <row r="30" spans="2:29" ht="12.75">
      <c r="B30" s="34"/>
      <c r="C30" s="24"/>
      <c r="D30" s="24"/>
      <c r="E30" s="24"/>
      <c r="F30" s="24"/>
      <c r="G30" s="25"/>
      <c r="I30" s="69"/>
      <c r="J30" s="70" t="s">
        <v>71</v>
      </c>
      <c r="K30" s="57"/>
      <c r="L30" s="46"/>
      <c r="M30" s="46"/>
      <c r="N30" s="35">
        <f t="shared" si="0"/>
      </c>
      <c r="O30" s="46"/>
      <c r="P30" s="46">
        <f t="shared" si="2"/>
        <v>1.5</v>
      </c>
      <c r="Q30" s="46"/>
      <c r="R30" s="46"/>
      <c r="S30" s="58">
        <f t="shared" si="1"/>
      </c>
      <c r="T30" s="53"/>
      <c r="U30" s="3"/>
      <c r="V30" s="3"/>
      <c r="W30" s="3"/>
      <c r="X30" s="3"/>
      <c r="Y30" s="3"/>
      <c r="Z30" s="3"/>
      <c r="AA30" s="3"/>
      <c r="AB30" s="3"/>
      <c r="AC30" s="169"/>
    </row>
    <row r="31" spans="2:29" ht="12.75">
      <c r="B31" s="34"/>
      <c r="C31" s="24"/>
      <c r="D31" s="24"/>
      <c r="E31" s="24"/>
      <c r="F31" s="24"/>
      <c r="G31" s="25"/>
      <c r="I31" s="65"/>
      <c r="J31" s="66" t="s">
        <v>72</v>
      </c>
      <c r="K31" s="9"/>
      <c r="L31" s="10"/>
      <c r="M31" s="10"/>
      <c r="N31" s="48">
        <f t="shared" si="0"/>
      </c>
      <c r="O31" s="10"/>
      <c r="P31" s="10">
        <f t="shared" si="2"/>
        <v>1.5</v>
      </c>
      <c r="Q31" s="10"/>
      <c r="R31" s="10"/>
      <c r="S31" s="59">
        <f t="shared" si="1"/>
      </c>
      <c r="T31" s="51"/>
      <c r="U31" s="10"/>
      <c r="V31" s="10"/>
      <c r="W31" s="10"/>
      <c r="X31" s="10"/>
      <c r="Y31" s="10"/>
      <c r="Z31" s="10"/>
      <c r="AA31" s="10"/>
      <c r="AB31" s="10"/>
      <c r="AC31" s="170"/>
    </row>
    <row r="32" spans="2:29" ht="12.75">
      <c r="B32" s="34"/>
      <c r="C32" s="24"/>
      <c r="D32" s="24"/>
      <c r="E32" s="24"/>
      <c r="F32" s="24"/>
      <c r="G32" s="25"/>
      <c r="I32" s="69"/>
      <c r="J32" s="70" t="s">
        <v>73</v>
      </c>
      <c r="K32" s="57"/>
      <c r="L32" s="46"/>
      <c r="M32" s="46"/>
      <c r="N32" s="35">
        <f t="shared" si="0"/>
      </c>
      <c r="O32" s="46"/>
      <c r="P32" s="46">
        <f t="shared" si="2"/>
        <v>1.5</v>
      </c>
      <c r="Q32" s="46"/>
      <c r="R32" s="46"/>
      <c r="S32" s="58">
        <f t="shared" si="1"/>
      </c>
      <c r="T32" s="53"/>
      <c r="U32" s="3"/>
      <c r="V32" s="3"/>
      <c r="W32" s="3"/>
      <c r="X32" s="3"/>
      <c r="Y32" s="3"/>
      <c r="Z32" s="3"/>
      <c r="AA32" s="3"/>
      <c r="AB32" s="3"/>
      <c r="AC32" s="169"/>
    </row>
    <row r="33" spans="2:29" ht="12.75">
      <c r="B33" s="43" t="s">
        <v>99</v>
      </c>
      <c r="C33" s="44"/>
      <c r="D33" s="44">
        <f>-USSR!D31</f>
        <v>5</v>
      </c>
      <c r="E33" s="44">
        <f>-USSR!E31</f>
        <v>2</v>
      </c>
      <c r="F33" s="44">
        <f>-USSR!F31</f>
        <v>7</v>
      </c>
      <c r="G33" s="45"/>
      <c r="I33" s="65"/>
      <c r="J33" s="66" t="s">
        <v>20</v>
      </c>
      <c r="K33" s="9"/>
      <c r="L33" s="10"/>
      <c r="M33" s="10"/>
      <c r="N33" s="48">
        <f t="shared" si="0"/>
      </c>
      <c r="O33" s="10"/>
      <c r="P33" s="10">
        <f t="shared" si="2"/>
        <v>1.5</v>
      </c>
      <c r="Q33" s="10"/>
      <c r="R33" s="10"/>
      <c r="S33" s="59">
        <f t="shared" si="1"/>
      </c>
      <c r="T33" s="51"/>
      <c r="U33" s="10"/>
      <c r="V33" s="10"/>
      <c r="W33" s="10"/>
      <c r="X33" s="10"/>
      <c r="Y33" s="10"/>
      <c r="Z33" s="10"/>
      <c r="AA33" s="10"/>
      <c r="AB33" s="10"/>
      <c r="AC33" s="170"/>
    </row>
    <row r="34" spans="2:29" ht="13.5" thickBot="1">
      <c r="B34" s="34"/>
      <c r="C34" s="24"/>
      <c r="D34" s="24"/>
      <c r="E34" s="24"/>
      <c r="F34" s="24"/>
      <c r="G34" s="25"/>
      <c r="I34" s="69"/>
      <c r="J34" s="70" t="s">
        <v>69</v>
      </c>
      <c r="K34" s="57"/>
      <c r="L34" s="46"/>
      <c r="M34" s="46"/>
      <c r="N34" s="35">
        <f t="shared" si="0"/>
      </c>
      <c r="O34" s="46"/>
      <c r="P34" s="46">
        <f t="shared" si="2"/>
        <v>1.5</v>
      </c>
      <c r="Q34" s="46"/>
      <c r="R34" s="46"/>
      <c r="S34" s="58">
        <f t="shared" si="1"/>
      </c>
      <c r="T34" s="53"/>
      <c r="U34" s="3"/>
      <c r="V34" s="3"/>
      <c r="W34" s="3"/>
      <c r="X34" s="3"/>
      <c r="Y34" s="3"/>
      <c r="Z34" s="3"/>
      <c r="AA34" s="3"/>
      <c r="AB34" s="3"/>
      <c r="AC34" s="169"/>
    </row>
    <row r="35" spans="2:29" ht="13.5" thickBot="1">
      <c r="B35" s="75" t="s">
        <v>79</v>
      </c>
      <c r="C35" s="76">
        <f>SUM(C3:C34)</f>
        <v>23</v>
      </c>
      <c r="D35" s="76">
        <f>SUM(D3:D34)</f>
        <v>19</v>
      </c>
      <c r="E35" s="76">
        <f>SUM(E3:E34)</f>
        <v>6</v>
      </c>
      <c r="F35" s="76">
        <f>SUM(F3:F34)</f>
        <v>21</v>
      </c>
      <c r="G35" s="77">
        <f>SUM(G3:G34)</f>
        <v>4</v>
      </c>
      <c r="I35" s="65">
        <v>1945</v>
      </c>
      <c r="J35" s="66" t="s">
        <v>70</v>
      </c>
      <c r="K35" s="9"/>
      <c r="L35" s="10"/>
      <c r="M35" s="10"/>
      <c r="N35" s="48">
        <f aca="true" t="shared" si="3" ref="N35:N53">IF(OR(""=K35,""=L35),"",MIN(K35,L35+M35))</f>
      </c>
      <c r="O35" s="10"/>
      <c r="P35" s="10">
        <f t="shared" si="2"/>
        <v>1.5</v>
      </c>
      <c r="Q35" s="10"/>
      <c r="R35" s="10"/>
      <c r="S35" s="59">
        <f aca="true" t="shared" si="4" ref="S35:S53">IF(""=N35,"",ROUND((N35+O35)*(P35+Q35)+R35,0))</f>
      </c>
      <c r="T35" s="51"/>
      <c r="U35" s="10"/>
      <c r="V35" s="10"/>
      <c r="W35" s="10"/>
      <c r="X35" s="10"/>
      <c r="Y35" s="10"/>
      <c r="Z35" s="10"/>
      <c r="AA35" s="10"/>
      <c r="AB35" s="10"/>
      <c r="AC35" s="170"/>
    </row>
    <row r="36" spans="9:29" ht="13.5" thickBot="1">
      <c r="I36" s="69"/>
      <c r="J36" s="70" t="s">
        <v>71</v>
      </c>
      <c r="K36" s="57"/>
      <c r="L36" s="46"/>
      <c r="M36" s="46"/>
      <c r="N36" s="35">
        <f t="shared" si="3"/>
      </c>
      <c r="O36" s="46"/>
      <c r="P36" s="46">
        <f t="shared" si="2"/>
        <v>1.5</v>
      </c>
      <c r="Q36" s="46"/>
      <c r="R36" s="46"/>
      <c r="S36" s="58">
        <f t="shared" si="4"/>
      </c>
      <c r="T36" s="53"/>
      <c r="U36" s="3"/>
      <c r="V36" s="3"/>
      <c r="W36" s="3"/>
      <c r="X36" s="3"/>
      <c r="Y36" s="3"/>
      <c r="Z36" s="3"/>
      <c r="AA36" s="3"/>
      <c r="AB36" s="3"/>
      <c r="AC36" s="169"/>
    </row>
    <row r="37" spans="2:29" ht="12.75">
      <c r="B37" s="37" t="s">
        <v>82</v>
      </c>
      <c r="C37" s="26"/>
      <c r="I37" s="65"/>
      <c r="J37" s="66" t="s">
        <v>72</v>
      </c>
      <c r="K37" s="9"/>
      <c r="L37" s="10"/>
      <c r="M37" s="10"/>
      <c r="N37" s="48">
        <f t="shared" si="3"/>
      </c>
      <c r="O37" s="10"/>
      <c r="P37" s="10">
        <f t="shared" si="2"/>
        <v>1.5</v>
      </c>
      <c r="Q37" s="10"/>
      <c r="R37" s="10"/>
      <c r="S37" s="59">
        <f t="shared" si="4"/>
      </c>
      <c r="T37" s="51"/>
      <c r="U37" s="10"/>
      <c r="V37" s="10"/>
      <c r="W37" s="10"/>
      <c r="X37" s="10"/>
      <c r="Y37" s="10"/>
      <c r="Z37" s="10"/>
      <c r="AA37" s="10"/>
      <c r="AB37" s="10"/>
      <c r="AC37" s="170"/>
    </row>
    <row r="38" spans="2:29" ht="12.75">
      <c r="B38" s="38" t="s">
        <v>81</v>
      </c>
      <c r="C38" s="27"/>
      <c r="I38" s="69"/>
      <c r="J38" s="70" t="s">
        <v>73</v>
      </c>
      <c r="K38" s="57"/>
      <c r="L38" s="46"/>
      <c r="M38" s="46"/>
      <c r="N38" s="35">
        <f t="shared" si="3"/>
      </c>
      <c r="O38" s="46"/>
      <c r="P38" s="46">
        <f t="shared" si="2"/>
        <v>1.5</v>
      </c>
      <c r="Q38" s="46"/>
      <c r="R38" s="46"/>
      <c r="S38" s="58">
        <f t="shared" si="4"/>
      </c>
      <c r="T38" s="53"/>
      <c r="U38" s="3"/>
      <c r="V38" s="3"/>
      <c r="W38" s="3"/>
      <c r="X38" s="3"/>
      <c r="Y38" s="3"/>
      <c r="Z38" s="3"/>
      <c r="AA38" s="3"/>
      <c r="AB38" s="3"/>
      <c r="AC38" s="169"/>
    </row>
    <row r="39" spans="2:29" ht="13.5" thickBot="1">
      <c r="B39" s="39" t="s">
        <v>83</v>
      </c>
      <c r="C39" s="28">
        <v>-2</v>
      </c>
      <c r="I39" s="65"/>
      <c r="J39" s="66" t="s">
        <v>20</v>
      </c>
      <c r="K39" s="9"/>
      <c r="L39" s="10"/>
      <c r="M39" s="10"/>
      <c r="N39" s="48">
        <f t="shared" si="3"/>
      </c>
      <c r="O39" s="10"/>
      <c r="P39" s="10">
        <f t="shared" si="2"/>
        <v>1.5</v>
      </c>
      <c r="Q39" s="10"/>
      <c r="R39" s="10"/>
      <c r="S39" s="59">
        <f t="shared" si="4"/>
      </c>
      <c r="T39" s="51"/>
      <c r="U39" s="10"/>
      <c r="V39" s="10"/>
      <c r="W39" s="10"/>
      <c r="X39" s="10"/>
      <c r="Y39" s="10"/>
      <c r="Z39" s="10"/>
      <c r="AA39" s="10"/>
      <c r="AB39" s="10"/>
      <c r="AC39" s="170"/>
    </row>
    <row r="40" spans="9:29" ht="12.75">
      <c r="I40" s="69"/>
      <c r="J40" s="70" t="s">
        <v>69</v>
      </c>
      <c r="K40" s="57"/>
      <c r="L40" s="46"/>
      <c r="M40" s="46"/>
      <c r="N40" s="35">
        <f t="shared" si="3"/>
      </c>
      <c r="O40" s="46"/>
      <c r="P40" s="46">
        <f t="shared" si="2"/>
        <v>1.5</v>
      </c>
      <c r="Q40" s="46"/>
      <c r="R40" s="46"/>
      <c r="S40" s="58">
        <f t="shared" si="4"/>
      </c>
      <c r="T40" s="53"/>
      <c r="U40" s="3"/>
      <c r="V40" s="3"/>
      <c r="W40" s="3"/>
      <c r="X40" s="3"/>
      <c r="Y40" s="3"/>
      <c r="Z40" s="3"/>
      <c r="AA40" s="3"/>
      <c r="AB40" s="3"/>
      <c r="AC40" s="169"/>
    </row>
    <row r="41" spans="2:29" ht="12.75">
      <c r="B41" s="2"/>
      <c r="I41" s="65">
        <v>1946</v>
      </c>
      <c r="J41" s="66" t="s">
        <v>70</v>
      </c>
      <c r="K41" s="9"/>
      <c r="L41" s="10"/>
      <c r="M41" s="10"/>
      <c r="N41" s="48">
        <f t="shared" si="3"/>
      </c>
      <c r="O41" s="10"/>
      <c r="P41" s="10">
        <f t="shared" si="2"/>
        <v>1.5</v>
      </c>
      <c r="Q41" s="10"/>
      <c r="R41" s="10"/>
      <c r="S41" s="59">
        <f t="shared" si="4"/>
      </c>
      <c r="T41" s="51"/>
      <c r="U41" s="10"/>
      <c r="V41" s="10"/>
      <c r="W41" s="10"/>
      <c r="X41" s="10"/>
      <c r="Y41" s="10"/>
      <c r="Z41" s="10"/>
      <c r="AA41" s="10"/>
      <c r="AB41" s="10"/>
      <c r="AC41" s="170"/>
    </row>
    <row r="42" spans="2:29" ht="12.75">
      <c r="B42" s="2"/>
      <c r="I42" s="69"/>
      <c r="J42" s="70" t="s">
        <v>71</v>
      </c>
      <c r="K42" s="57"/>
      <c r="L42" s="46"/>
      <c r="M42" s="46"/>
      <c r="N42" s="35">
        <f t="shared" si="3"/>
      </c>
      <c r="O42" s="46"/>
      <c r="P42" s="46">
        <f t="shared" si="2"/>
        <v>1.5</v>
      </c>
      <c r="Q42" s="46"/>
      <c r="R42" s="46"/>
      <c r="S42" s="58">
        <f t="shared" si="4"/>
      </c>
      <c r="T42" s="53"/>
      <c r="U42" s="3"/>
      <c r="V42" s="3"/>
      <c r="W42" s="3"/>
      <c r="X42" s="3"/>
      <c r="Y42" s="3"/>
      <c r="Z42" s="3"/>
      <c r="AA42" s="3"/>
      <c r="AB42" s="3"/>
      <c r="AC42" s="169"/>
    </row>
    <row r="43" spans="2:29" ht="12.75">
      <c r="B43" s="2"/>
      <c r="I43" s="65"/>
      <c r="J43" s="66" t="s">
        <v>72</v>
      </c>
      <c r="K43" s="9"/>
      <c r="L43" s="10"/>
      <c r="M43" s="10"/>
      <c r="N43" s="48">
        <f t="shared" si="3"/>
      </c>
      <c r="O43" s="10"/>
      <c r="P43" s="10">
        <f t="shared" si="2"/>
        <v>1.5</v>
      </c>
      <c r="Q43" s="10"/>
      <c r="R43" s="10"/>
      <c r="S43" s="59">
        <f t="shared" si="4"/>
      </c>
      <c r="T43" s="51"/>
      <c r="U43" s="10"/>
      <c r="V43" s="10"/>
      <c r="W43" s="10"/>
      <c r="X43" s="10"/>
      <c r="Y43" s="10"/>
      <c r="Z43" s="10"/>
      <c r="AA43" s="10"/>
      <c r="AB43" s="10"/>
      <c r="AC43" s="170"/>
    </row>
    <row r="44" spans="2:29" ht="12.75">
      <c r="B44" s="2"/>
      <c r="I44" s="69"/>
      <c r="J44" s="70" t="s">
        <v>73</v>
      </c>
      <c r="K44" s="57"/>
      <c r="L44" s="46"/>
      <c r="M44" s="46"/>
      <c r="N44" s="35">
        <f t="shared" si="3"/>
      </c>
      <c r="O44" s="46"/>
      <c r="P44" s="46">
        <f t="shared" si="2"/>
        <v>1.5</v>
      </c>
      <c r="Q44" s="46"/>
      <c r="R44" s="46"/>
      <c r="S44" s="58">
        <f t="shared" si="4"/>
      </c>
      <c r="T44" s="53"/>
      <c r="U44" s="3"/>
      <c r="V44" s="3"/>
      <c r="W44" s="3"/>
      <c r="X44" s="3"/>
      <c r="Y44" s="3"/>
      <c r="Z44" s="3"/>
      <c r="AA44" s="3"/>
      <c r="AB44" s="3"/>
      <c r="AC44" s="169"/>
    </row>
    <row r="45" spans="9:29" ht="12.75">
      <c r="I45" s="65"/>
      <c r="J45" s="66" t="s">
        <v>20</v>
      </c>
      <c r="K45" s="9"/>
      <c r="L45" s="10"/>
      <c r="M45" s="10"/>
      <c r="N45" s="48">
        <f t="shared" si="3"/>
      </c>
      <c r="O45" s="10"/>
      <c r="P45" s="10">
        <f t="shared" si="2"/>
        <v>1.5</v>
      </c>
      <c r="Q45" s="10"/>
      <c r="R45" s="10"/>
      <c r="S45" s="59">
        <f t="shared" si="4"/>
      </c>
      <c r="T45" s="51"/>
      <c r="U45" s="10"/>
      <c r="V45" s="10"/>
      <c r="W45" s="10"/>
      <c r="X45" s="10"/>
      <c r="Y45" s="10"/>
      <c r="Z45" s="10"/>
      <c r="AA45" s="10"/>
      <c r="AB45" s="10"/>
      <c r="AC45" s="170"/>
    </row>
    <row r="46" spans="9:29" ht="12.75">
      <c r="I46" s="69"/>
      <c r="J46" s="70" t="s">
        <v>69</v>
      </c>
      <c r="K46" s="57"/>
      <c r="L46" s="46"/>
      <c r="M46" s="46"/>
      <c r="N46" s="35">
        <f t="shared" si="3"/>
      </c>
      <c r="O46" s="46"/>
      <c r="P46" s="46">
        <f t="shared" si="2"/>
        <v>1.5</v>
      </c>
      <c r="Q46" s="46"/>
      <c r="R46" s="46"/>
      <c r="S46" s="58">
        <f t="shared" si="4"/>
      </c>
      <c r="T46" s="53"/>
      <c r="U46" s="3"/>
      <c r="V46" s="3"/>
      <c r="W46" s="3"/>
      <c r="X46" s="3"/>
      <c r="Y46" s="3"/>
      <c r="Z46" s="3"/>
      <c r="AA46" s="3"/>
      <c r="AB46" s="3"/>
      <c r="AC46" s="169"/>
    </row>
    <row r="47" spans="9:29" ht="12.75">
      <c r="I47" s="65">
        <v>1947</v>
      </c>
      <c r="J47" s="66" t="s">
        <v>70</v>
      </c>
      <c r="K47" s="9"/>
      <c r="L47" s="10"/>
      <c r="M47" s="10"/>
      <c r="N47" s="48">
        <f t="shared" si="3"/>
      </c>
      <c r="O47" s="10"/>
      <c r="P47" s="10">
        <f t="shared" si="2"/>
        <v>1.5</v>
      </c>
      <c r="Q47" s="10"/>
      <c r="R47" s="10"/>
      <c r="S47" s="59">
        <f t="shared" si="4"/>
      </c>
      <c r="T47" s="51"/>
      <c r="U47" s="10"/>
      <c r="V47" s="10"/>
      <c r="W47" s="10"/>
      <c r="X47" s="10"/>
      <c r="Y47" s="10"/>
      <c r="Z47" s="10"/>
      <c r="AA47" s="10"/>
      <c r="AB47" s="10"/>
      <c r="AC47" s="170"/>
    </row>
    <row r="48" spans="9:29" ht="12.75">
      <c r="I48" s="69"/>
      <c r="J48" s="70" t="s">
        <v>71</v>
      </c>
      <c r="K48" s="57"/>
      <c r="L48" s="46"/>
      <c r="M48" s="46"/>
      <c r="N48" s="35">
        <f t="shared" si="3"/>
      </c>
      <c r="O48" s="46"/>
      <c r="P48" s="46">
        <f t="shared" si="2"/>
        <v>1.5</v>
      </c>
      <c r="Q48" s="46"/>
      <c r="R48" s="46"/>
      <c r="S48" s="58">
        <f t="shared" si="4"/>
      </c>
      <c r="T48" s="53"/>
      <c r="U48" s="3"/>
      <c r="V48" s="3"/>
      <c r="W48" s="3"/>
      <c r="X48" s="3"/>
      <c r="Y48" s="3"/>
      <c r="Z48" s="3"/>
      <c r="AA48" s="3"/>
      <c r="AB48" s="3"/>
      <c r="AC48" s="169"/>
    </row>
    <row r="49" spans="9:29" ht="12.75">
      <c r="I49" s="65"/>
      <c r="J49" s="66" t="s">
        <v>72</v>
      </c>
      <c r="K49" s="9"/>
      <c r="L49" s="10"/>
      <c r="M49" s="10"/>
      <c r="N49" s="48">
        <f t="shared" si="3"/>
      </c>
      <c r="O49" s="10"/>
      <c r="P49" s="10">
        <f t="shared" si="2"/>
        <v>1.5</v>
      </c>
      <c r="Q49" s="10"/>
      <c r="R49" s="10"/>
      <c r="S49" s="59">
        <f t="shared" si="4"/>
      </c>
      <c r="T49" s="51"/>
      <c r="U49" s="10"/>
      <c r="V49" s="10"/>
      <c r="W49" s="10"/>
      <c r="X49" s="10"/>
      <c r="Y49" s="10"/>
      <c r="Z49" s="10"/>
      <c r="AA49" s="10"/>
      <c r="AB49" s="10"/>
      <c r="AC49" s="170"/>
    </row>
    <row r="50" spans="9:29" ht="12.75">
      <c r="I50" s="69"/>
      <c r="J50" s="70" t="s">
        <v>73</v>
      </c>
      <c r="K50" s="57"/>
      <c r="L50" s="46"/>
      <c r="M50" s="46"/>
      <c r="N50" s="35">
        <f t="shared" si="3"/>
      </c>
      <c r="O50" s="46"/>
      <c r="P50" s="46">
        <f t="shared" si="2"/>
        <v>1.5</v>
      </c>
      <c r="Q50" s="46"/>
      <c r="R50" s="46"/>
      <c r="S50" s="58">
        <f t="shared" si="4"/>
      </c>
      <c r="T50" s="53"/>
      <c r="U50" s="3"/>
      <c r="V50" s="3"/>
      <c r="W50" s="3"/>
      <c r="X50" s="3"/>
      <c r="Y50" s="3"/>
      <c r="Z50" s="3"/>
      <c r="AA50" s="3"/>
      <c r="AB50" s="3"/>
      <c r="AC50" s="169"/>
    </row>
    <row r="51" spans="9:29" ht="12.75">
      <c r="I51" s="65"/>
      <c r="J51" s="66" t="s">
        <v>20</v>
      </c>
      <c r="K51" s="9"/>
      <c r="L51" s="10"/>
      <c r="M51" s="10"/>
      <c r="N51" s="48">
        <f t="shared" si="3"/>
      </c>
      <c r="O51" s="10"/>
      <c r="P51" s="10">
        <f t="shared" si="2"/>
        <v>1.5</v>
      </c>
      <c r="Q51" s="10"/>
      <c r="R51" s="10"/>
      <c r="S51" s="59">
        <f t="shared" si="4"/>
      </c>
      <c r="T51" s="51"/>
      <c r="U51" s="10"/>
      <c r="V51" s="10"/>
      <c r="W51" s="10"/>
      <c r="X51" s="10"/>
      <c r="Y51" s="10"/>
      <c r="Z51" s="10"/>
      <c r="AA51" s="10"/>
      <c r="AB51" s="10"/>
      <c r="AC51" s="170"/>
    </row>
    <row r="52" spans="9:29" ht="12.75">
      <c r="I52" s="69"/>
      <c r="J52" s="70" t="s">
        <v>69</v>
      </c>
      <c r="K52" s="57"/>
      <c r="L52" s="46"/>
      <c r="M52" s="46"/>
      <c r="N52" s="35">
        <f t="shared" si="3"/>
      </c>
      <c r="O52" s="46"/>
      <c r="P52" s="46">
        <f t="shared" si="2"/>
        <v>1.5</v>
      </c>
      <c r="Q52" s="46"/>
      <c r="R52" s="46"/>
      <c r="S52" s="58">
        <f t="shared" si="4"/>
      </c>
      <c r="T52" s="53"/>
      <c r="U52" s="3"/>
      <c r="V52" s="3"/>
      <c r="W52" s="3"/>
      <c r="X52" s="3"/>
      <c r="Y52" s="3"/>
      <c r="Z52" s="3"/>
      <c r="AA52" s="3"/>
      <c r="AB52" s="3"/>
      <c r="AC52" s="169"/>
    </row>
    <row r="53" spans="9:29" ht="13.5" thickBot="1">
      <c r="I53" s="67">
        <v>1948</v>
      </c>
      <c r="J53" s="68" t="s">
        <v>70</v>
      </c>
      <c r="K53" s="61"/>
      <c r="L53" s="32"/>
      <c r="M53" s="32"/>
      <c r="N53" s="49">
        <f t="shared" si="3"/>
      </c>
      <c r="O53" s="32"/>
      <c r="P53" s="32">
        <f>P52</f>
        <v>1.5</v>
      </c>
      <c r="Q53" s="32"/>
      <c r="R53" s="32"/>
      <c r="S53" s="62">
        <f t="shared" si="4"/>
      </c>
      <c r="T53" s="52"/>
      <c r="U53" s="32"/>
      <c r="V53" s="32"/>
      <c r="W53" s="32"/>
      <c r="X53" s="32"/>
      <c r="Y53" s="32"/>
      <c r="Z53" s="32"/>
      <c r="AA53" s="32"/>
      <c r="AB53" s="32"/>
      <c r="AC53" s="17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italy"/>
  <dimension ref="B1:AC53"/>
  <sheetViews>
    <sheetView workbookViewId="0" topLeftCell="A1">
      <selection activeCell="I5" sqref="I5"/>
    </sheetView>
  </sheetViews>
  <sheetFormatPr defaultColWidth="9.140625" defaultRowHeight="12.75"/>
  <cols>
    <col min="1" max="1" width="1.57421875" style="0" customWidth="1"/>
    <col min="2" max="2" width="14.7109375" style="33" customWidth="1"/>
    <col min="3" max="3" width="11.7109375" style="2" customWidth="1"/>
    <col min="4" max="4" width="10.28125" style="2" bestFit="1" customWidth="1"/>
    <col min="5" max="5" width="3.57421875" style="2" bestFit="1" customWidth="1"/>
    <col min="6" max="7" width="4.57421875" style="2" bestFit="1" customWidth="1"/>
    <col min="8" max="8" width="1.7109375" style="0" customWidth="1"/>
    <col min="9" max="9" width="5.57421875" style="1" customWidth="1"/>
    <col min="10" max="10" width="4.421875" style="2" bestFit="1" customWidth="1"/>
    <col min="11" max="11" width="4.8515625" style="2" bestFit="1" customWidth="1"/>
    <col min="12" max="12" width="4.28125" style="2" bestFit="1" customWidth="1"/>
    <col min="13" max="15" width="3.57421875" style="2" bestFit="1" customWidth="1"/>
    <col min="16" max="16" width="5.00390625" style="2" bestFit="1" customWidth="1"/>
    <col min="17" max="17" width="4.7109375" style="2" bestFit="1" customWidth="1"/>
    <col min="18" max="18" width="3.28125" style="2" bestFit="1" customWidth="1"/>
    <col min="19" max="19" width="3.57421875" style="2" bestFit="1" customWidth="1"/>
    <col min="20" max="28" width="4.28125" style="2" customWidth="1"/>
    <col min="29" max="29" width="20.140625" style="33" customWidth="1"/>
  </cols>
  <sheetData>
    <row r="1" spans="2:29" s="22" customFormat="1" ht="16.5" thickBot="1">
      <c r="B1" s="22" t="s">
        <v>93</v>
      </c>
      <c r="C1" s="23"/>
      <c r="D1" s="23"/>
      <c r="E1" s="23"/>
      <c r="F1" s="23"/>
      <c r="G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66"/>
    </row>
    <row r="2" spans="2:29" ht="13.5" thickBot="1">
      <c r="B2" s="75" t="s">
        <v>74</v>
      </c>
      <c r="C2" s="76" t="s">
        <v>75</v>
      </c>
      <c r="D2" s="76" t="s">
        <v>76</v>
      </c>
      <c r="E2" s="76" t="s">
        <v>55</v>
      </c>
      <c r="F2" s="76" t="s">
        <v>77</v>
      </c>
      <c r="G2" s="77" t="s">
        <v>78</v>
      </c>
      <c r="I2" s="71" t="s">
        <v>2</v>
      </c>
      <c r="J2" s="72"/>
      <c r="K2" s="73" t="s">
        <v>88</v>
      </c>
      <c r="L2" s="73" t="s">
        <v>54</v>
      </c>
      <c r="M2" s="73" t="s">
        <v>55</v>
      </c>
      <c r="N2" s="73" t="s">
        <v>56</v>
      </c>
      <c r="O2" s="73" t="s">
        <v>57</v>
      </c>
      <c r="P2" s="73" t="s">
        <v>58</v>
      </c>
      <c r="Q2" s="73" t="s">
        <v>59</v>
      </c>
      <c r="R2" s="73" t="s">
        <v>60</v>
      </c>
      <c r="S2" s="73" t="s">
        <v>61</v>
      </c>
      <c r="T2" s="73" t="s">
        <v>62</v>
      </c>
      <c r="U2" s="73" t="s">
        <v>63</v>
      </c>
      <c r="V2" s="73" t="s">
        <v>64</v>
      </c>
      <c r="W2" s="73" t="s">
        <v>65</v>
      </c>
      <c r="X2" s="73" t="s">
        <v>66</v>
      </c>
      <c r="Y2" s="73" t="s">
        <v>67</v>
      </c>
      <c r="Z2" s="73" t="s">
        <v>85</v>
      </c>
      <c r="AA2" s="73" t="s">
        <v>86</v>
      </c>
      <c r="AB2" s="73" t="s">
        <v>87</v>
      </c>
      <c r="AC2" s="167" t="s">
        <v>68</v>
      </c>
    </row>
    <row r="3" spans="2:29" ht="12.75">
      <c r="B3" s="34" t="s">
        <v>93</v>
      </c>
      <c r="C3" s="24">
        <v>11</v>
      </c>
      <c r="D3" s="24">
        <v>3</v>
      </c>
      <c r="E3" s="24"/>
      <c r="F3" s="24">
        <v>3</v>
      </c>
      <c r="G3" s="25"/>
      <c r="I3" s="63">
        <v>1939</v>
      </c>
      <c r="J3" s="64" t="s">
        <v>20</v>
      </c>
      <c r="K3" s="54"/>
      <c r="L3" s="29"/>
      <c r="M3" s="29"/>
      <c r="N3" s="55">
        <f aca="true" t="shared" si="0" ref="N3:N53">IF(OR(""=K3,""=L3),"",MIN(K3,L3+M3))</f>
      </c>
      <c r="O3" s="29"/>
      <c r="P3" s="29">
        <v>0.5</v>
      </c>
      <c r="Q3" s="29"/>
      <c r="R3" s="29"/>
      <c r="S3" s="56">
        <f aca="true" t="shared" si="1" ref="S3:S53">IF(""=N3,"",ROUND((N3+O3)*(P3+Q3)+R3,0))</f>
      </c>
      <c r="T3" s="50"/>
      <c r="U3" s="8"/>
      <c r="V3" s="8"/>
      <c r="W3" s="8"/>
      <c r="X3" s="8"/>
      <c r="Y3" s="8"/>
      <c r="Z3" s="8"/>
      <c r="AA3" s="8"/>
      <c r="AB3" s="8"/>
      <c r="AC3" s="168"/>
    </row>
    <row r="4" spans="2:29" ht="12.75">
      <c r="B4" s="34" t="s">
        <v>94</v>
      </c>
      <c r="C4" s="24"/>
      <c r="D4" s="24">
        <v>1</v>
      </c>
      <c r="E4" s="24"/>
      <c r="F4" s="24"/>
      <c r="G4" s="25">
        <v>1</v>
      </c>
      <c r="I4" s="69"/>
      <c r="J4" s="70" t="s">
        <v>69</v>
      </c>
      <c r="K4" s="57"/>
      <c r="L4" s="46"/>
      <c r="M4" s="46"/>
      <c r="N4" s="35">
        <f t="shared" si="0"/>
      </c>
      <c r="O4" s="46"/>
      <c r="P4" s="46">
        <f>P3</f>
        <v>0.5</v>
      </c>
      <c r="Q4" s="46"/>
      <c r="R4" s="46"/>
      <c r="S4" s="58">
        <f t="shared" si="1"/>
      </c>
      <c r="T4" s="53"/>
      <c r="U4" s="3"/>
      <c r="V4" s="3"/>
      <c r="W4" s="3"/>
      <c r="X4" s="3"/>
      <c r="Y4" s="3"/>
      <c r="Z4" s="3"/>
      <c r="AA4" s="3"/>
      <c r="AB4" s="3"/>
      <c r="AC4" s="169"/>
    </row>
    <row r="5" spans="2:29" ht="12.75">
      <c r="B5" s="36" t="s">
        <v>95</v>
      </c>
      <c r="C5" s="41"/>
      <c r="D5" s="41"/>
      <c r="E5" s="41">
        <v>1</v>
      </c>
      <c r="F5" s="41">
        <v>1</v>
      </c>
      <c r="G5" s="42"/>
      <c r="I5" s="65">
        <v>1940</v>
      </c>
      <c r="J5" s="66" t="s">
        <v>70</v>
      </c>
      <c r="K5" s="9"/>
      <c r="L5" s="10"/>
      <c r="M5" s="10"/>
      <c r="N5" s="48">
        <f t="shared" si="0"/>
      </c>
      <c r="O5" s="10"/>
      <c r="P5" s="10">
        <v>0.75</v>
      </c>
      <c r="Q5" s="10"/>
      <c r="R5" s="10"/>
      <c r="S5" s="59">
        <f t="shared" si="1"/>
      </c>
      <c r="T5" s="51"/>
      <c r="U5" s="10"/>
      <c r="V5" s="10"/>
      <c r="W5" s="10"/>
      <c r="X5" s="10"/>
      <c r="Y5" s="10"/>
      <c r="Z5" s="10"/>
      <c r="AA5" s="10"/>
      <c r="AB5" s="10"/>
      <c r="AC5" s="170"/>
    </row>
    <row r="6" spans="2:29" ht="12.75">
      <c r="B6" s="36"/>
      <c r="C6" s="24"/>
      <c r="D6" s="24"/>
      <c r="E6" s="24"/>
      <c r="F6" s="24"/>
      <c r="G6" s="25"/>
      <c r="I6" s="69"/>
      <c r="J6" s="70" t="s">
        <v>71</v>
      </c>
      <c r="K6" s="57"/>
      <c r="L6" s="46"/>
      <c r="M6" s="46"/>
      <c r="N6" s="35">
        <f t="shared" si="0"/>
      </c>
      <c r="O6" s="46"/>
      <c r="P6" s="46">
        <f aca="true" t="shared" si="2" ref="P6:P52">P5</f>
        <v>0.75</v>
      </c>
      <c r="Q6" s="46"/>
      <c r="R6" s="46"/>
      <c r="S6" s="58">
        <f t="shared" si="1"/>
      </c>
      <c r="T6" s="53"/>
      <c r="U6" s="3"/>
      <c r="V6" s="3"/>
      <c r="W6" s="3"/>
      <c r="X6" s="3"/>
      <c r="Y6" s="3"/>
      <c r="Z6" s="3"/>
      <c r="AA6" s="3"/>
      <c r="AB6" s="3"/>
      <c r="AC6" s="169"/>
    </row>
    <row r="7" spans="2:29" ht="12.75">
      <c r="B7" s="34"/>
      <c r="C7" s="24"/>
      <c r="D7" s="24"/>
      <c r="E7" s="24"/>
      <c r="F7" s="24"/>
      <c r="G7" s="25"/>
      <c r="I7" s="65"/>
      <c r="J7" s="66" t="s">
        <v>72</v>
      </c>
      <c r="K7" s="9"/>
      <c r="L7" s="10"/>
      <c r="M7" s="10"/>
      <c r="N7" s="48">
        <f t="shared" si="0"/>
      </c>
      <c r="O7" s="10"/>
      <c r="P7" s="10">
        <f t="shared" si="2"/>
        <v>0.75</v>
      </c>
      <c r="Q7" s="10"/>
      <c r="R7" s="10"/>
      <c r="S7" s="59">
        <f t="shared" si="1"/>
      </c>
      <c r="T7" s="51"/>
      <c r="U7" s="10"/>
      <c r="V7" s="10"/>
      <c r="W7" s="10"/>
      <c r="X7" s="10"/>
      <c r="Y7" s="10"/>
      <c r="Z7" s="10"/>
      <c r="AA7" s="10"/>
      <c r="AB7" s="10"/>
      <c r="AC7" s="170"/>
    </row>
    <row r="8" spans="2:29" ht="12.75">
      <c r="B8" s="34"/>
      <c r="C8" s="24"/>
      <c r="D8" s="24"/>
      <c r="E8" s="24"/>
      <c r="F8" s="24"/>
      <c r="G8" s="25"/>
      <c r="I8" s="69"/>
      <c r="J8" s="70" t="s">
        <v>73</v>
      </c>
      <c r="K8" s="57"/>
      <c r="L8" s="46"/>
      <c r="M8" s="46"/>
      <c r="N8" s="35">
        <f t="shared" si="0"/>
      </c>
      <c r="O8" s="46"/>
      <c r="P8" s="46">
        <f t="shared" si="2"/>
        <v>0.75</v>
      </c>
      <c r="Q8" s="46"/>
      <c r="R8" s="46"/>
      <c r="S8" s="58">
        <f t="shared" si="1"/>
      </c>
      <c r="T8" s="53"/>
      <c r="U8" s="3"/>
      <c r="V8" s="3"/>
      <c r="W8" s="3"/>
      <c r="X8" s="3"/>
      <c r="Y8" s="3"/>
      <c r="Z8" s="3"/>
      <c r="AA8" s="3"/>
      <c r="AB8" s="3"/>
      <c r="AC8" s="169"/>
    </row>
    <row r="9" spans="2:29" ht="12.75">
      <c r="B9" s="34"/>
      <c r="C9" s="24"/>
      <c r="D9" s="24"/>
      <c r="E9" s="24"/>
      <c r="F9" s="24"/>
      <c r="G9" s="25"/>
      <c r="I9" s="65"/>
      <c r="J9" s="66" t="s">
        <v>20</v>
      </c>
      <c r="K9" s="9"/>
      <c r="L9" s="10"/>
      <c r="M9" s="10"/>
      <c r="N9" s="48">
        <f t="shared" si="0"/>
      </c>
      <c r="O9" s="10"/>
      <c r="P9" s="10">
        <f t="shared" si="2"/>
        <v>0.75</v>
      </c>
      <c r="Q9" s="10"/>
      <c r="R9" s="10"/>
      <c r="S9" s="59">
        <f t="shared" si="1"/>
      </c>
      <c r="T9" s="51"/>
      <c r="U9" s="10"/>
      <c r="V9" s="10"/>
      <c r="W9" s="10"/>
      <c r="X9" s="10"/>
      <c r="Y9" s="10"/>
      <c r="Z9" s="10"/>
      <c r="AA9" s="10"/>
      <c r="AB9" s="10"/>
      <c r="AC9" s="170"/>
    </row>
    <row r="10" spans="2:29" ht="12.75">
      <c r="B10" s="34"/>
      <c r="C10" s="24"/>
      <c r="D10" s="24"/>
      <c r="E10" s="24"/>
      <c r="F10" s="24"/>
      <c r="G10" s="25"/>
      <c r="I10" s="69"/>
      <c r="J10" s="70" t="s">
        <v>69</v>
      </c>
      <c r="K10" s="57"/>
      <c r="L10" s="46"/>
      <c r="M10" s="46"/>
      <c r="N10" s="35">
        <f t="shared" si="0"/>
      </c>
      <c r="O10" s="46"/>
      <c r="P10" s="46">
        <f t="shared" si="2"/>
        <v>0.75</v>
      </c>
      <c r="Q10" s="46"/>
      <c r="R10" s="46"/>
      <c r="S10" s="58">
        <f t="shared" si="1"/>
      </c>
      <c r="T10" s="53"/>
      <c r="U10" s="3"/>
      <c r="V10" s="3"/>
      <c r="W10" s="3"/>
      <c r="X10" s="3"/>
      <c r="Y10" s="3"/>
      <c r="Z10" s="3"/>
      <c r="AA10" s="3"/>
      <c r="AB10" s="3"/>
      <c r="AC10" s="169"/>
    </row>
    <row r="11" spans="2:29" ht="12.75">
      <c r="B11" s="34"/>
      <c r="C11" s="24"/>
      <c r="D11" s="24"/>
      <c r="E11" s="24"/>
      <c r="F11" s="24"/>
      <c r="G11" s="25"/>
      <c r="I11" s="65">
        <v>1941</v>
      </c>
      <c r="J11" s="66" t="s">
        <v>70</v>
      </c>
      <c r="K11" s="9"/>
      <c r="L11" s="10"/>
      <c r="M11" s="10"/>
      <c r="N11" s="48">
        <f t="shared" si="0"/>
      </c>
      <c r="O11" s="10"/>
      <c r="P11" s="10">
        <v>1</v>
      </c>
      <c r="Q11" s="10"/>
      <c r="R11" s="10"/>
      <c r="S11" s="59">
        <f t="shared" si="1"/>
      </c>
      <c r="T11" s="51"/>
      <c r="U11" s="10"/>
      <c r="V11" s="10"/>
      <c r="W11" s="10"/>
      <c r="X11" s="10"/>
      <c r="Y11" s="10"/>
      <c r="Z11" s="10"/>
      <c r="AA11" s="10"/>
      <c r="AB11" s="10"/>
      <c r="AC11" s="170"/>
    </row>
    <row r="12" spans="2:29" ht="12.75">
      <c r="B12" s="34"/>
      <c r="C12" s="24"/>
      <c r="D12" s="24"/>
      <c r="E12" s="24"/>
      <c r="F12" s="24"/>
      <c r="G12" s="25"/>
      <c r="I12" s="69"/>
      <c r="J12" s="70" t="s">
        <v>71</v>
      </c>
      <c r="K12" s="57"/>
      <c r="L12" s="46"/>
      <c r="M12" s="46"/>
      <c r="N12" s="35">
        <f t="shared" si="0"/>
      </c>
      <c r="O12" s="46"/>
      <c r="P12" s="46">
        <f t="shared" si="2"/>
        <v>1</v>
      </c>
      <c r="Q12" s="46"/>
      <c r="R12" s="46"/>
      <c r="S12" s="58">
        <f t="shared" si="1"/>
      </c>
      <c r="T12" s="53"/>
      <c r="U12" s="3"/>
      <c r="V12" s="3"/>
      <c r="W12" s="3"/>
      <c r="X12" s="3"/>
      <c r="Y12" s="3"/>
      <c r="Z12" s="3"/>
      <c r="AA12" s="3"/>
      <c r="AB12" s="3"/>
      <c r="AC12" s="169"/>
    </row>
    <row r="13" spans="2:29" ht="12.75">
      <c r="B13" s="34"/>
      <c r="C13" s="24"/>
      <c r="D13" s="24"/>
      <c r="E13" s="24"/>
      <c r="F13" s="24"/>
      <c r="G13" s="25"/>
      <c r="I13" s="65"/>
      <c r="J13" s="66" t="s">
        <v>72</v>
      </c>
      <c r="K13" s="9"/>
      <c r="L13" s="10"/>
      <c r="M13" s="10"/>
      <c r="N13" s="48">
        <f t="shared" si="0"/>
      </c>
      <c r="O13" s="10"/>
      <c r="P13" s="10">
        <f t="shared" si="2"/>
        <v>1</v>
      </c>
      <c r="Q13" s="10"/>
      <c r="R13" s="10"/>
      <c r="S13" s="59">
        <f t="shared" si="1"/>
      </c>
      <c r="T13" s="51"/>
      <c r="U13" s="10"/>
      <c r="V13" s="10"/>
      <c r="W13" s="10"/>
      <c r="X13" s="10"/>
      <c r="Y13" s="10"/>
      <c r="Z13" s="10"/>
      <c r="AA13" s="10"/>
      <c r="AB13" s="10"/>
      <c r="AC13" s="170"/>
    </row>
    <row r="14" spans="2:29" ht="12.75">
      <c r="B14" s="34"/>
      <c r="C14" s="24"/>
      <c r="D14" s="24"/>
      <c r="E14" s="24"/>
      <c r="F14" s="24"/>
      <c r="G14" s="25"/>
      <c r="I14" s="69"/>
      <c r="J14" s="70" t="s">
        <v>73</v>
      </c>
      <c r="K14" s="57"/>
      <c r="L14" s="46"/>
      <c r="M14" s="46"/>
      <c r="N14" s="35">
        <f t="shared" si="0"/>
      </c>
      <c r="O14" s="46"/>
      <c r="P14" s="46">
        <f t="shared" si="2"/>
        <v>1</v>
      </c>
      <c r="Q14" s="46"/>
      <c r="R14" s="46"/>
      <c r="S14" s="58">
        <f t="shared" si="1"/>
      </c>
      <c r="T14" s="53"/>
      <c r="U14" s="3"/>
      <c r="V14" s="3"/>
      <c r="W14" s="3"/>
      <c r="X14" s="3"/>
      <c r="Y14" s="3"/>
      <c r="Z14" s="3"/>
      <c r="AA14" s="3"/>
      <c r="AB14" s="3"/>
      <c r="AC14" s="169"/>
    </row>
    <row r="15" spans="2:29" ht="12.75">
      <c r="B15" s="34"/>
      <c r="C15" s="24"/>
      <c r="D15" s="24"/>
      <c r="E15" s="24"/>
      <c r="F15" s="24"/>
      <c r="G15" s="25"/>
      <c r="I15" s="65"/>
      <c r="J15" s="66" t="s">
        <v>20</v>
      </c>
      <c r="K15" s="9"/>
      <c r="L15" s="10"/>
      <c r="M15" s="10"/>
      <c r="N15" s="48">
        <f t="shared" si="0"/>
      </c>
      <c r="O15" s="10"/>
      <c r="P15" s="10">
        <f t="shared" si="2"/>
        <v>1</v>
      </c>
      <c r="Q15" s="10"/>
      <c r="R15" s="10"/>
      <c r="S15" s="59">
        <f t="shared" si="1"/>
      </c>
      <c r="T15" s="51"/>
      <c r="U15" s="10"/>
      <c r="V15" s="10"/>
      <c r="W15" s="10"/>
      <c r="X15" s="10"/>
      <c r="Y15" s="10"/>
      <c r="Z15" s="10"/>
      <c r="AA15" s="10"/>
      <c r="AB15" s="10"/>
      <c r="AC15" s="170"/>
    </row>
    <row r="16" spans="2:29" ht="12.75">
      <c r="B16" s="34"/>
      <c r="C16" s="24"/>
      <c r="D16" s="24"/>
      <c r="E16" s="24"/>
      <c r="F16" s="24"/>
      <c r="G16" s="25"/>
      <c r="I16" s="69"/>
      <c r="J16" s="70" t="s">
        <v>69</v>
      </c>
      <c r="K16" s="57"/>
      <c r="L16" s="46"/>
      <c r="M16" s="46"/>
      <c r="N16" s="35">
        <f t="shared" si="0"/>
      </c>
      <c r="O16" s="46"/>
      <c r="P16" s="46">
        <f t="shared" si="2"/>
        <v>1</v>
      </c>
      <c r="Q16" s="46"/>
      <c r="R16" s="46"/>
      <c r="S16" s="58">
        <f t="shared" si="1"/>
      </c>
      <c r="T16" s="53"/>
      <c r="U16" s="3"/>
      <c r="V16" s="3"/>
      <c r="W16" s="3"/>
      <c r="X16" s="3"/>
      <c r="Y16" s="3"/>
      <c r="Z16" s="3"/>
      <c r="AA16" s="3"/>
      <c r="AB16" s="3"/>
      <c r="AC16" s="169"/>
    </row>
    <row r="17" spans="2:29" ht="12.75">
      <c r="B17" s="34"/>
      <c r="C17" s="24"/>
      <c r="D17" s="24"/>
      <c r="E17" s="24"/>
      <c r="F17" s="24"/>
      <c r="G17" s="25"/>
      <c r="I17" s="65">
        <v>1942</v>
      </c>
      <c r="J17" s="66" t="s">
        <v>70</v>
      </c>
      <c r="K17" s="9"/>
      <c r="L17" s="10"/>
      <c r="M17" s="10"/>
      <c r="N17" s="48">
        <f t="shared" si="0"/>
      </c>
      <c r="O17" s="10"/>
      <c r="P17" s="10">
        <v>1.25</v>
      </c>
      <c r="Q17" s="10"/>
      <c r="R17" s="10"/>
      <c r="S17" s="59">
        <f t="shared" si="1"/>
      </c>
      <c r="T17" s="51"/>
      <c r="U17" s="10"/>
      <c r="V17" s="10"/>
      <c r="W17" s="10"/>
      <c r="X17" s="10"/>
      <c r="Y17" s="10"/>
      <c r="Z17" s="10"/>
      <c r="AA17" s="10"/>
      <c r="AB17" s="10"/>
      <c r="AC17" s="170"/>
    </row>
    <row r="18" spans="2:29" ht="12.75">
      <c r="B18" s="34"/>
      <c r="C18" s="24"/>
      <c r="D18" s="24"/>
      <c r="E18" s="24"/>
      <c r="F18" s="24"/>
      <c r="G18" s="25"/>
      <c r="I18" s="69"/>
      <c r="J18" s="70" t="s">
        <v>71</v>
      </c>
      <c r="K18" s="57"/>
      <c r="L18" s="46"/>
      <c r="M18" s="46"/>
      <c r="N18" s="35">
        <f t="shared" si="0"/>
      </c>
      <c r="O18" s="46"/>
      <c r="P18" s="46">
        <f t="shared" si="2"/>
        <v>1.25</v>
      </c>
      <c r="Q18" s="46"/>
      <c r="R18" s="46"/>
      <c r="S18" s="58">
        <f t="shared" si="1"/>
      </c>
      <c r="T18" s="53"/>
      <c r="U18" s="3"/>
      <c r="V18" s="3"/>
      <c r="W18" s="3"/>
      <c r="X18" s="3"/>
      <c r="Y18" s="3"/>
      <c r="Z18" s="3"/>
      <c r="AA18" s="3"/>
      <c r="AB18" s="3"/>
      <c r="AC18" s="169"/>
    </row>
    <row r="19" spans="2:29" ht="12.75">
      <c r="B19" s="34"/>
      <c r="C19" s="24"/>
      <c r="D19" s="24"/>
      <c r="E19" s="24"/>
      <c r="F19" s="24"/>
      <c r="G19" s="25"/>
      <c r="I19" s="65"/>
      <c r="J19" s="66" t="s">
        <v>72</v>
      </c>
      <c r="K19" s="9"/>
      <c r="L19" s="10"/>
      <c r="M19" s="10"/>
      <c r="N19" s="48">
        <f t="shared" si="0"/>
      </c>
      <c r="O19" s="10"/>
      <c r="P19" s="10">
        <f t="shared" si="2"/>
        <v>1.25</v>
      </c>
      <c r="Q19" s="10"/>
      <c r="R19" s="10"/>
      <c r="S19" s="59">
        <f t="shared" si="1"/>
      </c>
      <c r="T19" s="51"/>
      <c r="U19" s="10"/>
      <c r="V19" s="10"/>
      <c r="W19" s="10"/>
      <c r="X19" s="10"/>
      <c r="Y19" s="10"/>
      <c r="Z19" s="10"/>
      <c r="AA19" s="10"/>
      <c r="AB19" s="10"/>
      <c r="AC19" s="170"/>
    </row>
    <row r="20" spans="2:29" ht="12.75">
      <c r="B20" s="34"/>
      <c r="C20" s="24"/>
      <c r="D20" s="24"/>
      <c r="E20" s="24"/>
      <c r="F20" s="24"/>
      <c r="G20" s="25"/>
      <c r="I20" s="69"/>
      <c r="J20" s="70" t="s">
        <v>73</v>
      </c>
      <c r="K20" s="57"/>
      <c r="L20" s="46"/>
      <c r="M20" s="46"/>
      <c r="N20" s="35">
        <f t="shared" si="0"/>
      </c>
      <c r="O20" s="46"/>
      <c r="P20" s="46">
        <f t="shared" si="2"/>
        <v>1.25</v>
      </c>
      <c r="Q20" s="46"/>
      <c r="R20" s="46"/>
      <c r="S20" s="58">
        <f t="shared" si="1"/>
      </c>
      <c r="T20" s="53"/>
      <c r="U20" s="3"/>
      <c r="V20" s="3"/>
      <c r="W20" s="3"/>
      <c r="X20" s="3"/>
      <c r="Y20" s="3"/>
      <c r="Z20" s="3"/>
      <c r="AA20" s="3"/>
      <c r="AB20" s="3"/>
      <c r="AC20" s="169"/>
    </row>
    <row r="21" spans="2:29" ht="12.75">
      <c r="B21" s="34"/>
      <c r="C21" s="24"/>
      <c r="D21" s="24"/>
      <c r="E21" s="24"/>
      <c r="F21" s="24"/>
      <c r="G21" s="25"/>
      <c r="I21" s="65"/>
      <c r="J21" s="66" t="s">
        <v>20</v>
      </c>
      <c r="K21" s="9"/>
      <c r="L21" s="10"/>
      <c r="M21" s="10"/>
      <c r="N21" s="48">
        <f t="shared" si="0"/>
      </c>
      <c r="O21" s="10"/>
      <c r="P21" s="10">
        <f t="shared" si="2"/>
        <v>1.25</v>
      </c>
      <c r="Q21" s="10"/>
      <c r="R21" s="10"/>
      <c r="S21" s="59">
        <f t="shared" si="1"/>
      </c>
      <c r="T21" s="51"/>
      <c r="U21" s="10"/>
      <c r="V21" s="10"/>
      <c r="W21" s="10"/>
      <c r="X21" s="10"/>
      <c r="Y21" s="10"/>
      <c r="Z21" s="10"/>
      <c r="AA21" s="10"/>
      <c r="AB21" s="10"/>
      <c r="AC21" s="170"/>
    </row>
    <row r="22" spans="2:29" ht="12.75">
      <c r="B22" s="34"/>
      <c r="C22" s="24"/>
      <c r="D22" s="24"/>
      <c r="E22" s="24"/>
      <c r="F22" s="24"/>
      <c r="G22" s="25"/>
      <c r="I22" s="69"/>
      <c r="J22" s="70" t="s">
        <v>69</v>
      </c>
      <c r="K22" s="60"/>
      <c r="L22" s="47"/>
      <c r="M22" s="47"/>
      <c r="N22" s="35">
        <f t="shared" si="0"/>
      </c>
      <c r="O22" s="46"/>
      <c r="P22" s="46">
        <f t="shared" si="2"/>
        <v>1.25</v>
      </c>
      <c r="Q22" s="46"/>
      <c r="R22" s="46"/>
      <c r="S22" s="58">
        <f t="shared" si="1"/>
      </c>
      <c r="T22" s="53"/>
      <c r="U22" s="3"/>
      <c r="V22" s="3"/>
      <c r="W22" s="3"/>
      <c r="X22" s="3"/>
      <c r="Y22" s="3"/>
      <c r="Z22" s="3"/>
      <c r="AA22" s="3"/>
      <c r="AB22" s="3"/>
      <c r="AC22" s="169"/>
    </row>
    <row r="23" spans="2:29" ht="12.75">
      <c r="B23" s="34"/>
      <c r="C23" s="24"/>
      <c r="D23" s="24"/>
      <c r="E23" s="24"/>
      <c r="F23" s="24"/>
      <c r="G23" s="25"/>
      <c r="I23" s="65">
        <v>1943</v>
      </c>
      <c r="J23" s="66" t="s">
        <v>70</v>
      </c>
      <c r="K23" s="9"/>
      <c r="L23" s="10"/>
      <c r="M23" s="10"/>
      <c r="N23" s="48">
        <f t="shared" si="0"/>
      </c>
      <c r="O23" s="10"/>
      <c r="P23" s="10">
        <v>1.5</v>
      </c>
      <c r="Q23" s="10"/>
      <c r="R23" s="10"/>
      <c r="S23" s="59">
        <f t="shared" si="1"/>
      </c>
      <c r="T23" s="51"/>
      <c r="U23" s="10"/>
      <c r="V23" s="10"/>
      <c r="W23" s="10"/>
      <c r="X23" s="10"/>
      <c r="Y23" s="10"/>
      <c r="Z23" s="10"/>
      <c r="AA23" s="10"/>
      <c r="AB23" s="10"/>
      <c r="AC23" s="170"/>
    </row>
    <row r="24" spans="2:29" ht="12.75">
      <c r="B24" s="34"/>
      <c r="C24" s="24"/>
      <c r="D24" s="24"/>
      <c r="E24" s="24"/>
      <c r="F24" s="24"/>
      <c r="G24" s="25"/>
      <c r="I24" s="69"/>
      <c r="J24" s="70" t="s">
        <v>71</v>
      </c>
      <c r="K24" s="57"/>
      <c r="L24" s="46"/>
      <c r="M24" s="46"/>
      <c r="N24" s="35">
        <f t="shared" si="0"/>
      </c>
      <c r="O24" s="46"/>
      <c r="P24" s="46">
        <f t="shared" si="2"/>
        <v>1.5</v>
      </c>
      <c r="Q24" s="46"/>
      <c r="R24" s="46"/>
      <c r="S24" s="58">
        <f t="shared" si="1"/>
      </c>
      <c r="T24" s="53"/>
      <c r="U24" s="3"/>
      <c r="V24" s="3"/>
      <c r="W24" s="3"/>
      <c r="X24" s="3"/>
      <c r="Y24" s="3"/>
      <c r="Z24" s="3"/>
      <c r="AA24" s="3"/>
      <c r="AB24" s="3"/>
      <c r="AC24" s="169"/>
    </row>
    <row r="25" spans="2:29" ht="12.75">
      <c r="B25" s="34"/>
      <c r="C25" s="24"/>
      <c r="D25" s="24"/>
      <c r="E25" s="24"/>
      <c r="F25" s="24"/>
      <c r="G25" s="25"/>
      <c r="I25" s="65"/>
      <c r="J25" s="66" t="s">
        <v>72</v>
      </c>
      <c r="K25" s="9"/>
      <c r="L25" s="10"/>
      <c r="M25" s="10"/>
      <c r="N25" s="48">
        <f t="shared" si="0"/>
      </c>
      <c r="O25" s="10"/>
      <c r="P25" s="10">
        <f t="shared" si="2"/>
        <v>1.5</v>
      </c>
      <c r="Q25" s="10"/>
      <c r="R25" s="10"/>
      <c r="S25" s="59">
        <f t="shared" si="1"/>
      </c>
      <c r="T25" s="51"/>
      <c r="U25" s="10"/>
      <c r="V25" s="10"/>
      <c r="W25" s="10"/>
      <c r="X25" s="10"/>
      <c r="Y25" s="10"/>
      <c r="Z25" s="10"/>
      <c r="AA25" s="10"/>
      <c r="AB25" s="10"/>
      <c r="AC25" s="170"/>
    </row>
    <row r="26" spans="2:29" ht="12.75">
      <c r="B26" s="34"/>
      <c r="C26" s="24"/>
      <c r="D26" s="24"/>
      <c r="E26" s="24"/>
      <c r="F26" s="24"/>
      <c r="G26" s="25"/>
      <c r="I26" s="69"/>
      <c r="J26" s="70" t="s">
        <v>73</v>
      </c>
      <c r="K26" s="57"/>
      <c r="L26" s="46"/>
      <c r="M26" s="46"/>
      <c r="N26" s="35">
        <f t="shared" si="0"/>
      </c>
      <c r="O26" s="46"/>
      <c r="P26" s="46">
        <f t="shared" si="2"/>
        <v>1.5</v>
      </c>
      <c r="Q26" s="46"/>
      <c r="R26" s="46"/>
      <c r="S26" s="58">
        <f t="shared" si="1"/>
      </c>
      <c r="T26" s="53"/>
      <c r="U26" s="3"/>
      <c r="V26" s="3"/>
      <c r="W26" s="3"/>
      <c r="X26" s="3"/>
      <c r="Y26" s="3"/>
      <c r="Z26" s="3"/>
      <c r="AA26" s="3"/>
      <c r="AB26" s="3"/>
      <c r="AC26" s="169"/>
    </row>
    <row r="27" spans="2:29" ht="12.75">
      <c r="B27" s="34"/>
      <c r="C27" s="24"/>
      <c r="D27" s="24"/>
      <c r="E27" s="24"/>
      <c r="F27" s="24"/>
      <c r="G27" s="25"/>
      <c r="I27" s="65"/>
      <c r="J27" s="66" t="s">
        <v>20</v>
      </c>
      <c r="K27" s="9"/>
      <c r="L27" s="10"/>
      <c r="M27" s="10"/>
      <c r="N27" s="48">
        <f t="shared" si="0"/>
      </c>
      <c r="O27" s="10"/>
      <c r="P27" s="10">
        <f t="shared" si="2"/>
        <v>1.5</v>
      </c>
      <c r="Q27" s="10"/>
      <c r="R27" s="10"/>
      <c r="S27" s="59">
        <f t="shared" si="1"/>
      </c>
      <c r="T27" s="51"/>
      <c r="U27" s="10"/>
      <c r="V27" s="10"/>
      <c r="W27" s="10"/>
      <c r="X27" s="10"/>
      <c r="Y27" s="10"/>
      <c r="Z27" s="10"/>
      <c r="AA27" s="10"/>
      <c r="AB27" s="10"/>
      <c r="AC27" s="170"/>
    </row>
    <row r="28" spans="2:29" ht="12.75">
      <c r="B28" s="34"/>
      <c r="C28" s="24"/>
      <c r="D28" s="24"/>
      <c r="E28" s="24"/>
      <c r="F28" s="24"/>
      <c r="G28" s="25"/>
      <c r="I28" s="69"/>
      <c r="J28" s="70" t="s">
        <v>69</v>
      </c>
      <c r="K28" s="57"/>
      <c r="L28" s="46"/>
      <c r="M28" s="46"/>
      <c r="N28" s="35">
        <f t="shared" si="0"/>
      </c>
      <c r="O28" s="46"/>
      <c r="P28" s="46">
        <f t="shared" si="2"/>
        <v>1.5</v>
      </c>
      <c r="Q28" s="46"/>
      <c r="R28" s="46"/>
      <c r="S28" s="58">
        <f t="shared" si="1"/>
      </c>
      <c r="T28" s="53"/>
      <c r="U28" s="3"/>
      <c r="V28" s="3"/>
      <c r="W28" s="3"/>
      <c r="X28" s="3"/>
      <c r="Y28" s="3"/>
      <c r="Z28" s="3"/>
      <c r="AA28" s="3"/>
      <c r="AB28" s="3"/>
      <c r="AC28" s="169"/>
    </row>
    <row r="29" spans="2:29" ht="12.75">
      <c r="B29" s="34"/>
      <c r="C29" s="24"/>
      <c r="D29" s="24"/>
      <c r="E29" s="24"/>
      <c r="F29" s="24"/>
      <c r="G29" s="25"/>
      <c r="I29" s="65">
        <v>1944</v>
      </c>
      <c r="J29" s="66" t="s">
        <v>70</v>
      </c>
      <c r="K29" s="9"/>
      <c r="L29" s="10"/>
      <c r="M29" s="10"/>
      <c r="N29" s="48">
        <f t="shared" si="0"/>
      </c>
      <c r="O29" s="10"/>
      <c r="P29" s="10">
        <f t="shared" si="2"/>
        <v>1.5</v>
      </c>
      <c r="Q29" s="10"/>
      <c r="R29" s="10"/>
      <c r="S29" s="59">
        <f t="shared" si="1"/>
      </c>
      <c r="T29" s="51"/>
      <c r="U29" s="10"/>
      <c r="V29" s="10"/>
      <c r="W29" s="10"/>
      <c r="X29" s="10"/>
      <c r="Y29" s="10"/>
      <c r="Z29" s="10"/>
      <c r="AA29" s="10"/>
      <c r="AB29" s="10"/>
      <c r="AC29" s="170"/>
    </row>
    <row r="30" spans="2:29" ht="12.75">
      <c r="B30" s="34"/>
      <c r="C30" s="24"/>
      <c r="D30" s="24"/>
      <c r="E30" s="24"/>
      <c r="F30" s="24"/>
      <c r="G30" s="25"/>
      <c r="I30" s="69"/>
      <c r="J30" s="70" t="s">
        <v>71</v>
      </c>
      <c r="K30" s="57"/>
      <c r="L30" s="46"/>
      <c r="M30" s="46"/>
      <c r="N30" s="35">
        <f t="shared" si="0"/>
      </c>
      <c r="O30" s="46"/>
      <c r="P30" s="46">
        <f t="shared" si="2"/>
        <v>1.5</v>
      </c>
      <c r="Q30" s="46"/>
      <c r="R30" s="46"/>
      <c r="S30" s="58">
        <f t="shared" si="1"/>
      </c>
      <c r="T30" s="53"/>
      <c r="U30" s="3"/>
      <c r="V30" s="3"/>
      <c r="W30" s="3"/>
      <c r="X30" s="3"/>
      <c r="Y30" s="3"/>
      <c r="Z30" s="3"/>
      <c r="AA30" s="3"/>
      <c r="AB30" s="3"/>
      <c r="AC30" s="169"/>
    </row>
    <row r="31" spans="2:29" ht="12.75">
      <c r="B31" s="34"/>
      <c r="C31" s="24"/>
      <c r="D31" s="24"/>
      <c r="E31" s="24"/>
      <c r="F31" s="24"/>
      <c r="G31" s="25"/>
      <c r="I31" s="65"/>
      <c r="J31" s="66" t="s">
        <v>72</v>
      </c>
      <c r="K31" s="9"/>
      <c r="L31" s="10"/>
      <c r="M31" s="10"/>
      <c r="N31" s="48">
        <f t="shared" si="0"/>
      </c>
      <c r="O31" s="10"/>
      <c r="P31" s="10">
        <f t="shared" si="2"/>
        <v>1.5</v>
      </c>
      <c r="Q31" s="10"/>
      <c r="R31" s="10"/>
      <c r="S31" s="59">
        <f t="shared" si="1"/>
      </c>
      <c r="T31" s="51"/>
      <c r="U31" s="10"/>
      <c r="V31" s="10"/>
      <c r="W31" s="10"/>
      <c r="X31" s="10"/>
      <c r="Y31" s="10"/>
      <c r="Z31" s="10"/>
      <c r="AA31" s="10"/>
      <c r="AB31" s="10"/>
      <c r="AC31" s="170"/>
    </row>
    <row r="32" spans="2:29" ht="12.75">
      <c r="B32" s="34"/>
      <c r="C32" s="24"/>
      <c r="D32" s="24"/>
      <c r="E32" s="24"/>
      <c r="F32" s="24"/>
      <c r="G32" s="25"/>
      <c r="I32" s="69"/>
      <c r="J32" s="70" t="s">
        <v>73</v>
      </c>
      <c r="K32" s="57"/>
      <c r="L32" s="46"/>
      <c r="M32" s="46"/>
      <c r="N32" s="35">
        <f t="shared" si="0"/>
      </c>
      <c r="O32" s="46"/>
      <c r="P32" s="46">
        <f t="shared" si="2"/>
        <v>1.5</v>
      </c>
      <c r="Q32" s="46"/>
      <c r="R32" s="46"/>
      <c r="S32" s="58">
        <f t="shared" si="1"/>
      </c>
      <c r="T32" s="53"/>
      <c r="U32" s="3"/>
      <c r="V32" s="3"/>
      <c r="W32" s="3"/>
      <c r="X32" s="3"/>
      <c r="Y32" s="3"/>
      <c r="Z32" s="3"/>
      <c r="AA32" s="3"/>
      <c r="AB32" s="3"/>
      <c r="AC32" s="169"/>
    </row>
    <row r="33" spans="2:29" ht="12.75">
      <c r="B33" s="34"/>
      <c r="C33" s="24"/>
      <c r="D33" s="24"/>
      <c r="E33" s="24"/>
      <c r="F33" s="24"/>
      <c r="G33" s="25"/>
      <c r="I33" s="65"/>
      <c r="J33" s="66" t="s">
        <v>20</v>
      </c>
      <c r="K33" s="9"/>
      <c r="L33" s="10"/>
      <c r="M33" s="10"/>
      <c r="N33" s="48">
        <f t="shared" si="0"/>
      </c>
      <c r="O33" s="10"/>
      <c r="P33" s="10">
        <f t="shared" si="2"/>
        <v>1.5</v>
      </c>
      <c r="Q33" s="10"/>
      <c r="R33" s="10"/>
      <c r="S33" s="59">
        <f t="shared" si="1"/>
      </c>
      <c r="T33" s="51"/>
      <c r="U33" s="10"/>
      <c r="V33" s="10"/>
      <c r="W33" s="10"/>
      <c r="X33" s="10"/>
      <c r="Y33" s="10"/>
      <c r="Z33" s="10"/>
      <c r="AA33" s="10"/>
      <c r="AB33" s="10"/>
      <c r="AC33" s="170"/>
    </row>
    <row r="34" spans="2:29" ht="13.5" thickBot="1">
      <c r="B34" s="34"/>
      <c r="C34" s="24"/>
      <c r="D34" s="24"/>
      <c r="E34" s="24"/>
      <c r="F34" s="24"/>
      <c r="G34" s="25"/>
      <c r="I34" s="69"/>
      <c r="J34" s="70" t="s">
        <v>69</v>
      </c>
      <c r="K34" s="57"/>
      <c r="L34" s="46"/>
      <c r="M34" s="46"/>
      <c r="N34" s="35">
        <f t="shared" si="0"/>
      </c>
      <c r="O34" s="46"/>
      <c r="P34" s="46">
        <f t="shared" si="2"/>
        <v>1.5</v>
      </c>
      <c r="Q34" s="46"/>
      <c r="R34" s="46"/>
      <c r="S34" s="58">
        <f t="shared" si="1"/>
      </c>
      <c r="T34" s="53"/>
      <c r="U34" s="3"/>
      <c r="V34" s="3"/>
      <c r="W34" s="3"/>
      <c r="X34" s="3"/>
      <c r="Y34" s="3"/>
      <c r="Z34" s="3"/>
      <c r="AA34" s="3"/>
      <c r="AB34" s="3"/>
      <c r="AC34" s="169"/>
    </row>
    <row r="35" spans="2:29" ht="13.5" thickBot="1">
      <c r="B35" s="75" t="s">
        <v>79</v>
      </c>
      <c r="C35" s="76">
        <f>SUM(C3:C34)</f>
        <v>11</v>
      </c>
      <c r="D35" s="76">
        <f>SUM(D3:D34)</f>
        <v>4</v>
      </c>
      <c r="E35" s="76">
        <f>SUM(E3:E34)</f>
        <v>1</v>
      </c>
      <c r="F35" s="76">
        <f>SUM(F3:F34)</f>
        <v>4</v>
      </c>
      <c r="G35" s="77">
        <f>SUM(G3:G34)</f>
        <v>1</v>
      </c>
      <c r="I35" s="65">
        <v>1945</v>
      </c>
      <c r="J35" s="66" t="s">
        <v>70</v>
      </c>
      <c r="K35" s="9"/>
      <c r="L35" s="10"/>
      <c r="M35" s="10"/>
      <c r="N35" s="48">
        <f t="shared" si="0"/>
      </c>
      <c r="O35" s="10"/>
      <c r="P35" s="10">
        <f t="shared" si="2"/>
        <v>1.5</v>
      </c>
      <c r="Q35" s="10"/>
      <c r="R35" s="10"/>
      <c r="S35" s="59">
        <f t="shared" si="1"/>
      </c>
      <c r="T35" s="51"/>
      <c r="U35" s="10"/>
      <c r="V35" s="10"/>
      <c r="W35" s="10"/>
      <c r="X35" s="10"/>
      <c r="Y35" s="10"/>
      <c r="Z35" s="10"/>
      <c r="AA35" s="10"/>
      <c r="AB35" s="10"/>
      <c r="AC35" s="170"/>
    </row>
    <row r="36" spans="9:29" ht="13.5" thickBot="1">
      <c r="I36" s="69"/>
      <c r="J36" s="70" t="s">
        <v>71</v>
      </c>
      <c r="K36" s="57"/>
      <c r="L36" s="46"/>
      <c r="M36" s="46"/>
      <c r="N36" s="35">
        <f t="shared" si="0"/>
      </c>
      <c r="O36" s="46"/>
      <c r="P36" s="46">
        <f t="shared" si="2"/>
        <v>1.5</v>
      </c>
      <c r="Q36" s="46"/>
      <c r="R36" s="46"/>
      <c r="S36" s="58">
        <f t="shared" si="1"/>
      </c>
      <c r="T36" s="53"/>
      <c r="U36" s="3"/>
      <c r="V36" s="3"/>
      <c r="W36" s="3"/>
      <c r="X36" s="3"/>
      <c r="Y36" s="3"/>
      <c r="Z36" s="3"/>
      <c r="AA36" s="3"/>
      <c r="AB36" s="3"/>
      <c r="AC36" s="169"/>
    </row>
    <row r="37" spans="2:29" ht="12.75">
      <c r="B37" s="37" t="s">
        <v>82</v>
      </c>
      <c r="C37" s="26"/>
      <c r="I37" s="65"/>
      <c r="J37" s="66" t="s">
        <v>72</v>
      </c>
      <c r="K37" s="9"/>
      <c r="L37" s="10"/>
      <c r="M37" s="10"/>
      <c r="N37" s="48">
        <f t="shared" si="0"/>
      </c>
      <c r="O37" s="10"/>
      <c r="P37" s="10">
        <f t="shared" si="2"/>
        <v>1.5</v>
      </c>
      <c r="Q37" s="10"/>
      <c r="R37" s="10"/>
      <c r="S37" s="59">
        <f t="shared" si="1"/>
      </c>
      <c r="T37" s="51"/>
      <c r="U37" s="10"/>
      <c r="V37" s="10"/>
      <c r="W37" s="10"/>
      <c r="X37" s="10"/>
      <c r="Y37" s="10"/>
      <c r="Z37" s="10"/>
      <c r="AA37" s="10"/>
      <c r="AB37" s="10"/>
      <c r="AC37" s="170"/>
    </row>
    <row r="38" spans="2:29" ht="12.75">
      <c r="B38" s="38" t="s">
        <v>81</v>
      </c>
      <c r="C38" s="27"/>
      <c r="I38" s="69"/>
      <c r="J38" s="70" t="s">
        <v>73</v>
      </c>
      <c r="K38" s="57"/>
      <c r="L38" s="46"/>
      <c r="M38" s="46"/>
      <c r="N38" s="35">
        <f t="shared" si="0"/>
      </c>
      <c r="O38" s="46"/>
      <c r="P38" s="46">
        <f t="shared" si="2"/>
        <v>1.5</v>
      </c>
      <c r="Q38" s="46"/>
      <c r="R38" s="46"/>
      <c r="S38" s="58">
        <f t="shared" si="1"/>
      </c>
      <c r="T38" s="53"/>
      <c r="U38" s="3"/>
      <c r="V38" s="3"/>
      <c r="W38" s="3"/>
      <c r="X38" s="3"/>
      <c r="Y38" s="3"/>
      <c r="Z38" s="3"/>
      <c r="AA38" s="3"/>
      <c r="AB38" s="3"/>
      <c r="AC38" s="169"/>
    </row>
    <row r="39" spans="2:29" ht="13.5" thickBot="1">
      <c r="B39" s="39" t="s">
        <v>83</v>
      </c>
      <c r="C39" s="28"/>
      <c r="I39" s="65"/>
      <c r="J39" s="66" t="s">
        <v>20</v>
      </c>
      <c r="K39" s="9"/>
      <c r="L39" s="10"/>
      <c r="M39" s="10"/>
      <c r="N39" s="48">
        <f t="shared" si="0"/>
      </c>
      <c r="O39" s="10"/>
      <c r="P39" s="10">
        <f t="shared" si="2"/>
        <v>1.5</v>
      </c>
      <c r="Q39" s="10"/>
      <c r="R39" s="10"/>
      <c r="S39" s="59">
        <f t="shared" si="1"/>
      </c>
      <c r="T39" s="51"/>
      <c r="U39" s="10"/>
      <c r="V39" s="10"/>
      <c r="W39" s="10"/>
      <c r="X39" s="10"/>
      <c r="Y39" s="10"/>
      <c r="Z39" s="10"/>
      <c r="AA39" s="10"/>
      <c r="AB39" s="10"/>
      <c r="AC39" s="170"/>
    </row>
    <row r="40" spans="9:29" ht="12.75">
      <c r="I40" s="69"/>
      <c r="J40" s="70" t="s">
        <v>69</v>
      </c>
      <c r="K40" s="57"/>
      <c r="L40" s="46"/>
      <c r="M40" s="46"/>
      <c r="N40" s="35">
        <f t="shared" si="0"/>
      </c>
      <c r="O40" s="46"/>
      <c r="P40" s="46">
        <f t="shared" si="2"/>
        <v>1.5</v>
      </c>
      <c r="Q40" s="46"/>
      <c r="R40" s="46"/>
      <c r="S40" s="58">
        <f t="shared" si="1"/>
      </c>
      <c r="T40" s="53"/>
      <c r="U40" s="3"/>
      <c r="V40" s="3"/>
      <c r="W40" s="3"/>
      <c r="X40" s="3"/>
      <c r="Y40" s="3"/>
      <c r="Z40" s="3"/>
      <c r="AA40" s="3"/>
      <c r="AB40" s="3"/>
      <c r="AC40" s="169"/>
    </row>
    <row r="41" spans="2:29" ht="12.75">
      <c r="B41" s="2"/>
      <c r="I41" s="65">
        <v>1946</v>
      </c>
      <c r="J41" s="66" t="s">
        <v>70</v>
      </c>
      <c r="K41" s="9"/>
      <c r="L41" s="10"/>
      <c r="M41" s="10"/>
      <c r="N41" s="48">
        <f t="shared" si="0"/>
      </c>
      <c r="O41" s="10"/>
      <c r="P41" s="10">
        <f t="shared" si="2"/>
        <v>1.5</v>
      </c>
      <c r="Q41" s="10"/>
      <c r="R41" s="10"/>
      <c r="S41" s="59">
        <f t="shared" si="1"/>
      </c>
      <c r="T41" s="51"/>
      <c r="U41" s="10"/>
      <c r="V41" s="10"/>
      <c r="W41" s="10"/>
      <c r="X41" s="10"/>
      <c r="Y41" s="10"/>
      <c r="Z41" s="10"/>
      <c r="AA41" s="10"/>
      <c r="AB41" s="10"/>
      <c r="AC41" s="170"/>
    </row>
    <row r="42" spans="2:29" ht="12.75">
      <c r="B42" s="2"/>
      <c r="I42" s="69"/>
      <c r="J42" s="70" t="s">
        <v>71</v>
      </c>
      <c r="K42" s="57"/>
      <c r="L42" s="46"/>
      <c r="M42" s="46"/>
      <c r="N42" s="35">
        <f t="shared" si="0"/>
      </c>
      <c r="O42" s="46"/>
      <c r="P42" s="46">
        <f t="shared" si="2"/>
        <v>1.5</v>
      </c>
      <c r="Q42" s="46"/>
      <c r="R42" s="46"/>
      <c r="S42" s="58">
        <f t="shared" si="1"/>
      </c>
      <c r="T42" s="53"/>
      <c r="U42" s="3"/>
      <c r="V42" s="3"/>
      <c r="W42" s="3"/>
      <c r="X42" s="3"/>
      <c r="Y42" s="3"/>
      <c r="Z42" s="3"/>
      <c r="AA42" s="3"/>
      <c r="AB42" s="3"/>
      <c r="AC42" s="169"/>
    </row>
    <row r="43" spans="2:29" ht="12.75">
      <c r="B43" s="2"/>
      <c r="I43" s="65"/>
      <c r="J43" s="66" t="s">
        <v>72</v>
      </c>
      <c r="K43" s="9"/>
      <c r="L43" s="10"/>
      <c r="M43" s="10"/>
      <c r="N43" s="48">
        <f t="shared" si="0"/>
      </c>
      <c r="O43" s="10"/>
      <c r="P43" s="10">
        <f t="shared" si="2"/>
        <v>1.5</v>
      </c>
      <c r="Q43" s="10"/>
      <c r="R43" s="10"/>
      <c r="S43" s="59">
        <f t="shared" si="1"/>
      </c>
      <c r="T43" s="51"/>
      <c r="U43" s="10"/>
      <c r="V43" s="10"/>
      <c r="W43" s="10"/>
      <c r="X43" s="10"/>
      <c r="Y43" s="10"/>
      <c r="Z43" s="10"/>
      <c r="AA43" s="10"/>
      <c r="AB43" s="10"/>
      <c r="AC43" s="170"/>
    </row>
    <row r="44" spans="2:29" ht="12.75">
      <c r="B44" s="2"/>
      <c r="I44" s="69"/>
      <c r="J44" s="70" t="s">
        <v>73</v>
      </c>
      <c r="K44" s="57"/>
      <c r="L44" s="46"/>
      <c r="M44" s="46"/>
      <c r="N44" s="35">
        <f t="shared" si="0"/>
      </c>
      <c r="O44" s="46"/>
      <c r="P44" s="46">
        <f t="shared" si="2"/>
        <v>1.5</v>
      </c>
      <c r="Q44" s="46"/>
      <c r="R44" s="46"/>
      <c r="S44" s="58">
        <f t="shared" si="1"/>
      </c>
      <c r="T44" s="53"/>
      <c r="U44" s="3"/>
      <c r="V44" s="3"/>
      <c r="W44" s="3"/>
      <c r="X44" s="3"/>
      <c r="Y44" s="3"/>
      <c r="Z44" s="3"/>
      <c r="AA44" s="3"/>
      <c r="AB44" s="3"/>
      <c r="AC44" s="169"/>
    </row>
    <row r="45" spans="9:29" ht="12.75">
      <c r="I45" s="65"/>
      <c r="J45" s="66" t="s">
        <v>20</v>
      </c>
      <c r="K45" s="9"/>
      <c r="L45" s="10"/>
      <c r="M45" s="10"/>
      <c r="N45" s="48">
        <f t="shared" si="0"/>
      </c>
      <c r="O45" s="10"/>
      <c r="P45" s="10">
        <f t="shared" si="2"/>
        <v>1.5</v>
      </c>
      <c r="Q45" s="10"/>
      <c r="R45" s="10"/>
      <c r="S45" s="59">
        <f t="shared" si="1"/>
      </c>
      <c r="T45" s="51"/>
      <c r="U45" s="10"/>
      <c r="V45" s="10"/>
      <c r="W45" s="10"/>
      <c r="X45" s="10"/>
      <c r="Y45" s="10"/>
      <c r="Z45" s="10"/>
      <c r="AA45" s="10"/>
      <c r="AB45" s="10"/>
      <c r="AC45" s="170"/>
    </row>
    <row r="46" spans="9:29" ht="12.75">
      <c r="I46" s="69"/>
      <c r="J46" s="70" t="s">
        <v>69</v>
      </c>
      <c r="K46" s="57"/>
      <c r="L46" s="46"/>
      <c r="M46" s="46"/>
      <c r="N46" s="35">
        <f t="shared" si="0"/>
      </c>
      <c r="O46" s="46"/>
      <c r="P46" s="46">
        <f t="shared" si="2"/>
        <v>1.5</v>
      </c>
      <c r="Q46" s="46"/>
      <c r="R46" s="46"/>
      <c r="S46" s="58">
        <f t="shared" si="1"/>
      </c>
      <c r="T46" s="53"/>
      <c r="U46" s="3"/>
      <c r="V46" s="3"/>
      <c r="W46" s="3"/>
      <c r="X46" s="3"/>
      <c r="Y46" s="3"/>
      <c r="Z46" s="3"/>
      <c r="AA46" s="3"/>
      <c r="AB46" s="3"/>
      <c r="AC46" s="169"/>
    </row>
    <row r="47" spans="9:29" ht="12.75">
      <c r="I47" s="65">
        <v>1947</v>
      </c>
      <c r="J47" s="66" t="s">
        <v>70</v>
      </c>
      <c r="K47" s="9"/>
      <c r="L47" s="10"/>
      <c r="M47" s="10"/>
      <c r="N47" s="48">
        <f t="shared" si="0"/>
      </c>
      <c r="O47" s="10"/>
      <c r="P47" s="10">
        <f t="shared" si="2"/>
        <v>1.5</v>
      </c>
      <c r="Q47" s="10"/>
      <c r="R47" s="10"/>
      <c r="S47" s="59">
        <f t="shared" si="1"/>
      </c>
      <c r="T47" s="51"/>
      <c r="U47" s="10"/>
      <c r="V47" s="10"/>
      <c r="W47" s="10"/>
      <c r="X47" s="10"/>
      <c r="Y47" s="10"/>
      <c r="Z47" s="10"/>
      <c r="AA47" s="10"/>
      <c r="AB47" s="10"/>
      <c r="AC47" s="170"/>
    </row>
    <row r="48" spans="9:29" ht="12.75">
      <c r="I48" s="69"/>
      <c r="J48" s="70" t="s">
        <v>71</v>
      </c>
      <c r="K48" s="57"/>
      <c r="L48" s="46"/>
      <c r="M48" s="46"/>
      <c r="N48" s="35">
        <f t="shared" si="0"/>
      </c>
      <c r="O48" s="46"/>
      <c r="P48" s="46">
        <f t="shared" si="2"/>
        <v>1.5</v>
      </c>
      <c r="Q48" s="46"/>
      <c r="R48" s="46"/>
      <c r="S48" s="58">
        <f t="shared" si="1"/>
      </c>
      <c r="T48" s="53"/>
      <c r="U48" s="3"/>
      <c r="V48" s="3"/>
      <c r="W48" s="3"/>
      <c r="X48" s="3"/>
      <c r="Y48" s="3"/>
      <c r="Z48" s="3"/>
      <c r="AA48" s="3"/>
      <c r="AB48" s="3"/>
      <c r="AC48" s="169"/>
    </row>
    <row r="49" spans="9:29" ht="12.75">
      <c r="I49" s="65"/>
      <c r="J49" s="66" t="s">
        <v>72</v>
      </c>
      <c r="K49" s="9"/>
      <c r="L49" s="10"/>
      <c r="M49" s="10"/>
      <c r="N49" s="48">
        <f t="shared" si="0"/>
      </c>
      <c r="O49" s="10"/>
      <c r="P49" s="10">
        <f t="shared" si="2"/>
        <v>1.5</v>
      </c>
      <c r="Q49" s="10"/>
      <c r="R49" s="10"/>
      <c r="S49" s="59">
        <f t="shared" si="1"/>
      </c>
      <c r="T49" s="51"/>
      <c r="U49" s="10"/>
      <c r="V49" s="10"/>
      <c r="W49" s="10"/>
      <c r="X49" s="10"/>
      <c r="Y49" s="10"/>
      <c r="Z49" s="10"/>
      <c r="AA49" s="10"/>
      <c r="AB49" s="10"/>
      <c r="AC49" s="170"/>
    </row>
    <row r="50" spans="9:29" ht="12.75">
      <c r="I50" s="69"/>
      <c r="J50" s="70" t="s">
        <v>73</v>
      </c>
      <c r="K50" s="57"/>
      <c r="L50" s="46"/>
      <c r="M50" s="46"/>
      <c r="N50" s="35">
        <f t="shared" si="0"/>
      </c>
      <c r="O50" s="46"/>
      <c r="P50" s="46">
        <f t="shared" si="2"/>
        <v>1.5</v>
      </c>
      <c r="Q50" s="46"/>
      <c r="R50" s="46"/>
      <c r="S50" s="58">
        <f t="shared" si="1"/>
      </c>
      <c r="T50" s="53"/>
      <c r="U50" s="3"/>
      <c r="V50" s="3"/>
      <c r="W50" s="3"/>
      <c r="X50" s="3"/>
      <c r="Y50" s="3"/>
      <c r="Z50" s="3"/>
      <c r="AA50" s="3"/>
      <c r="AB50" s="3"/>
      <c r="AC50" s="169"/>
    </row>
    <row r="51" spans="9:29" ht="12.75">
      <c r="I51" s="65"/>
      <c r="J51" s="66" t="s">
        <v>20</v>
      </c>
      <c r="K51" s="9"/>
      <c r="L51" s="10"/>
      <c r="M51" s="10"/>
      <c r="N51" s="48">
        <f t="shared" si="0"/>
      </c>
      <c r="O51" s="10"/>
      <c r="P51" s="10">
        <f t="shared" si="2"/>
        <v>1.5</v>
      </c>
      <c r="Q51" s="10"/>
      <c r="R51" s="10"/>
      <c r="S51" s="59">
        <f t="shared" si="1"/>
      </c>
      <c r="T51" s="51"/>
      <c r="U51" s="10"/>
      <c r="V51" s="10"/>
      <c r="W51" s="10"/>
      <c r="X51" s="10"/>
      <c r="Y51" s="10"/>
      <c r="Z51" s="10"/>
      <c r="AA51" s="10"/>
      <c r="AB51" s="10"/>
      <c r="AC51" s="170"/>
    </row>
    <row r="52" spans="9:29" ht="12.75">
      <c r="I52" s="69"/>
      <c r="J52" s="70" t="s">
        <v>69</v>
      </c>
      <c r="K52" s="57"/>
      <c r="L52" s="46"/>
      <c r="M52" s="46"/>
      <c r="N52" s="35">
        <f t="shared" si="0"/>
      </c>
      <c r="O52" s="46"/>
      <c r="P52" s="46">
        <f t="shared" si="2"/>
        <v>1.5</v>
      </c>
      <c r="Q52" s="46"/>
      <c r="R52" s="46"/>
      <c r="S52" s="58">
        <f t="shared" si="1"/>
      </c>
      <c r="T52" s="53"/>
      <c r="U52" s="3"/>
      <c r="V52" s="3"/>
      <c r="W52" s="3"/>
      <c r="X52" s="3"/>
      <c r="Y52" s="3"/>
      <c r="Z52" s="3"/>
      <c r="AA52" s="3"/>
      <c r="AB52" s="3"/>
      <c r="AC52" s="169"/>
    </row>
    <row r="53" spans="9:29" ht="13.5" thickBot="1">
      <c r="I53" s="67">
        <v>1948</v>
      </c>
      <c r="J53" s="68" t="s">
        <v>70</v>
      </c>
      <c r="K53" s="61"/>
      <c r="L53" s="32"/>
      <c r="M53" s="32"/>
      <c r="N53" s="49">
        <f t="shared" si="0"/>
      </c>
      <c r="O53" s="32"/>
      <c r="P53" s="32">
        <f>P52</f>
        <v>1.5</v>
      </c>
      <c r="Q53" s="32"/>
      <c r="R53" s="32"/>
      <c r="S53" s="62">
        <f t="shared" si="1"/>
      </c>
      <c r="T53" s="52"/>
      <c r="U53" s="32"/>
      <c r="V53" s="32"/>
      <c r="W53" s="32"/>
      <c r="X53" s="32"/>
      <c r="Y53" s="32"/>
      <c r="Z53" s="32"/>
      <c r="AA53" s="32"/>
      <c r="AB53" s="32"/>
      <c r="AC53" s="17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japan"/>
  <dimension ref="B1:AC53"/>
  <sheetViews>
    <sheetView workbookViewId="0" topLeftCell="A1">
      <selection activeCell="C39" sqref="C39"/>
    </sheetView>
  </sheetViews>
  <sheetFormatPr defaultColWidth="9.140625" defaultRowHeight="12.75"/>
  <cols>
    <col min="1" max="1" width="1.57421875" style="0" customWidth="1"/>
    <col min="2" max="2" width="14.7109375" style="33" customWidth="1"/>
    <col min="3" max="3" width="11.7109375" style="2" customWidth="1"/>
    <col min="4" max="4" width="10.28125" style="2" bestFit="1" customWidth="1"/>
    <col min="5" max="5" width="3.57421875" style="2" bestFit="1" customWidth="1"/>
    <col min="6" max="7" width="4.57421875" style="2" bestFit="1" customWidth="1"/>
    <col min="8" max="8" width="1.7109375" style="0" customWidth="1"/>
    <col min="9" max="9" width="5.57421875" style="1" customWidth="1"/>
    <col min="10" max="10" width="4.421875" style="2" bestFit="1" customWidth="1"/>
    <col min="11" max="11" width="4.8515625" style="2" bestFit="1" customWidth="1"/>
    <col min="12" max="12" width="4.28125" style="2" bestFit="1" customWidth="1"/>
    <col min="13" max="15" width="3.57421875" style="2" bestFit="1" customWidth="1"/>
    <col min="16" max="16" width="5.00390625" style="2" bestFit="1" customWidth="1"/>
    <col min="17" max="17" width="4.7109375" style="2" bestFit="1" customWidth="1"/>
    <col min="18" max="18" width="3.28125" style="2" bestFit="1" customWidth="1"/>
    <col min="19" max="19" width="3.57421875" style="2" bestFit="1" customWidth="1"/>
    <col min="20" max="28" width="4.28125" style="2" customWidth="1"/>
    <col min="29" max="29" width="20.140625" style="33" customWidth="1"/>
  </cols>
  <sheetData>
    <row r="1" spans="2:29" s="22" customFormat="1" ht="16.5" thickBot="1">
      <c r="B1" s="22" t="s">
        <v>96</v>
      </c>
      <c r="C1" s="23"/>
      <c r="D1" s="23"/>
      <c r="E1" s="23"/>
      <c r="F1" s="23"/>
      <c r="G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66"/>
    </row>
    <row r="2" spans="2:29" ht="13.5" thickBot="1">
      <c r="B2" s="75" t="s">
        <v>74</v>
      </c>
      <c r="C2" s="76" t="s">
        <v>75</v>
      </c>
      <c r="D2" s="76" t="s">
        <v>76</v>
      </c>
      <c r="E2" s="76" t="s">
        <v>55</v>
      </c>
      <c r="F2" s="76" t="s">
        <v>77</v>
      </c>
      <c r="G2" s="77" t="s">
        <v>78</v>
      </c>
      <c r="I2" s="71" t="s">
        <v>2</v>
      </c>
      <c r="J2" s="72"/>
      <c r="K2" s="73" t="s">
        <v>88</v>
      </c>
      <c r="L2" s="73" t="s">
        <v>54</v>
      </c>
      <c r="M2" s="73" t="s">
        <v>55</v>
      </c>
      <c r="N2" s="73" t="s">
        <v>56</v>
      </c>
      <c r="O2" s="73" t="s">
        <v>57</v>
      </c>
      <c r="P2" s="73" t="s">
        <v>58</v>
      </c>
      <c r="Q2" s="73" t="s">
        <v>59</v>
      </c>
      <c r="R2" s="73" t="s">
        <v>60</v>
      </c>
      <c r="S2" s="73" t="s">
        <v>61</v>
      </c>
      <c r="T2" s="73" t="s">
        <v>62</v>
      </c>
      <c r="U2" s="73" t="s">
        <v>63</v>
      </c>
      <c r="V2" s="73" t="s">
        <v>64</v>
      </c>
      <c r="W2" s="73" t="s">
        <v>65</v>
      </c>
      <c r="X2" s="73" t="s">
        <v>66</v>
      </c>
      <c r="Y2" s="73" t="s">
        <v>67</v>
      </c>
      <c r="Z2" s="73" t="s">
        <v>85</v>
      </c>
      <c r="AA2" s="73" t="s">
        <v>86</v>
      </c>
      <c r="AB2" s="73" t="s">
        <v>87</v>
      </c>
      <c r="AC2" s="167" t="s">
        <v>68</v>
      </c>
    </row>
    <row r="3" spans="2:29" ht="12.75">
      <c r="B3" s="34" t="s">
        <v>96</v>
      </c>
      <c r="C3" s="24">
        <v>14</v>
      </c>
      <c r="D3" s="24">
        <v>2</v>
      </c>
      <c r="E3" s="24"/>
      <c r="F3" s="24">
        <v>2</v>
      </c>
      <c r="G3" s="25"/>
      <c r="I3" s="63">
        <v>1939</v>
      </c>
      <c r="J3" s="64" t="s">
        <v>20</v>
      </c>
      <c r="K3" s="54"/>
      <c r="L3" s="29"/>
      <c r="M3" s="29"/>
      <c r="N3" s="55">
        <f aca="true" t="shared" si="0" ref="N3:N53">IF(OR(""=K3,""=L3),"",MIN(K3,L3+M3))</f>
      </c>
      <c r="O3" s="29"/>
      <c r="P3" s="29">
        <v>0.75</v>
      </c>
      <c r="Q3" s="29"/>
      <c r="R3" s="29"/>
      <c r="S3" s="56">
        <f aca="true" t="shared" si="1" ref="S3:S53">IF(""=N3,"",ROUND((N3+O3)*(P3+Q3)+R3,0))</f>
      </c>
      <c r="T3" s="50"/>
      <c r="U3" s="8"/>
      <c r="V3" s="8"/>
      <c r="W3" s="8"/>
      <c r="X3" s="8"/>
      <c r="Y3" s="8"/>
      <c r="Z3" s="8"/>
      <c r="AA3" s="8"/>
      <c r="AB3" s="8"/>
      <c r="AC3" s="168"/>
    </row>
    <row r="4" spans="2:29" ht="12.75">
      <c r="B4" s="34" t="s">
        <v>97</v>
      </c>
      <c r="C4" s="24">
        <v>1</v>
      </c>
      <c r="D4" s="24">
        <v>1</v>
      </c>
      <c r="E4" s="24"/>
      <c r="F4" s="24">
        <v>1</v>
      </c>
      <c r="G4" s="25"/>
      <c r="I4" s="69"/>
      <c r="J4" s="70" t="s">
        <v>69</v>
      </c>
      <c r="K4" s="57"/>
      <c r="L4" s="46"/>
      <c r="M4" s="46"/>
      <c r="N4" s="35">
        <f t="shared" si="0"/>
      </c>
      <c r="O4" s="46"/>
      <c r="P4" s="46">
        <f>P3</f>
        <v>0.75</v>
      </c>
      <c r="Q4" s="46"/>
      <c r="R4" s="46"/>
      <c r="S4" s="58">
        <f t="shared" si="1"/>
      </c>
      <c r="T4" s="53"/>
      <c r="U4" s="3"/>
      <c r="V4" s="3"/>
      <c r="W4" s="3"/>
      <c r="X4" s="3"/>
      <c r="Y4" s="3"/>
      <c r="Z4" s="3"/>
      <c r="AA4" s="3"/>
      <c r="AB4" s="3"/>
      <c r="AC4" s="169"/>
    </row>
    <row r="5" spans="2:29" ht="12.75">
      <c r="B5" s="34" t="s">
        <v>98</v>
      </c>
      <c r="C5" s="24">
        <v>2</v>
      </c>
      <c r="D5" s="24">
        <v>3</v>
      </c>
      <c r="E5" s="24"/>
      <c r="F5" s="24">
        <v>2</v>
      </c>
      <c r="G5" s="25">
        <v>1</v>
      </c>
      <c r="I5" s="65">
        <v>1940</v>
      </c>
      <c r="J5" s="66" t="s">
        <v>70</v>
      </c>
      <c r="K5" s="9"/>
      <c r="L5" s="10"/>
      <c r="M5" s="10"/>
      <c r="N5" s="48">
        <f t="shared" si="0"/>
      </c>
      <c r="O5" s="10"/>
      <c r="P5" s="10">
        <v>1</v>
      </c>
      <c r="Q5" s="10"/>
      <c r="R5" s="10"/>
      <c r="S5" s="59">
        <f t="shared" si="1"/>
      </c>
      <c r="T5" s="51"/>
      <c r="U5" s="10"/>
      <c r="V5" s="10"/>
      <c r="W5" s="10"/>
      <c r="X5" s="10"/>
      <c r="Y5" s="10"/>
      <c r="Z5" s="10"/>
      <c r="AA5" s="10"/>
      <c r="AB5" s="10"/>
      <c r="AC5" s="170"/>
    </row>
    <row r="6" spans="2:29" ht="12.75">
      <c r="B6" s="40" t="s">
        <v>90</v>
      </c>
      <c r="C6" s="24">
        <v>2</v>
      </c>
      <c r="D6" s="24">
        <v>3</v>
      </c>
      <c r="E6" s="24"/>
      <c r="F6" s="24">
        <v>1</v>
      </c>
      <c r="G6" s="25">
        <v>2</v>
      </c>
      <c r="I6" s="69"/>
      <c r="J6" s="70" t="s">
        <v>71</v>
      </c>
      <c r="K6" s="57"/>
      <c r="L6" s="46"/>
      <c r="M6" s="46"/>
      <c r="N6" s="35">
        <f t="shared" si="0"/>
      </c>
      <c r="O6" s="46"/>
      <c r="P6" s="46">
        <f aca="true" t="shared" si="2" ref="P6:P52">P5</f>
        <v>1</v>
      </c>
      <c r="Q6" s="46"/>
      <c r="R6" s="46"/>
      <c r="S6" s="58">
        <f t="shared" si="1"/>
      </c>
      <c r="T6" s="53"/>
      <c r="U6" s="3"/>
      <c r="V6" s="3"/>
      <c r="W6" s="3"/>
      <c r="X6" s="3"/>
      <c r="Y6" s="3"/>
      <c r="Z6" s="3"/>
      <c r="AA6" s="3"/>
      <c r="AB6" s="3"/>
      <c r="AC6" s="169"/>
    </row>
    <row r="7" spans="2:29" ht="12.75">
      <c r="B7" s="40" t="s">
        <v>111</v>
      </c>
      <c r="C7" s="81"/>
      <c r="D7" s="81">
        <v>1</v>
      </c>
      <c r="E7" s="81"/>
      <c r="F7" s="81"/>
      <c r="G7" s="94">
        <v>1</v>
      </c>
      <c r="I7" s="65"/>
      <c r="J7" s="66" t="s">
        <v>72</v>
      </c>
      <c r="K7" s="9"/>
      <c r="L7" s="10"/>
      <c r="M7" s="10"/>
      <c r="N7" s="48">
        <f t="shared" si="0"/>
      </c>
      <c r="O7" s="10"/>
      <c r="P7" s="10">
        <f t="shared" si="2"/>
        <v>1</v>
      </c>
      <c r="Q7" s="10"/>
      <c r="R7" s="10"/>
      <c r="S7" s="59">
        <f t="shared" si="1"/>
      </c>
      <c r="T7" s="51"/>
      <c r="U7" s="10"/>
      <c r="V7" s="10"/>
      <c r="W7" s="10"/>
      <c r="X7" s="10"/>
      <c r="Y7" s="10"/>
      <c r="Z7" s="10"/>
      <c r="AA7" s="10"/>
      <c r="AB7" s="10"/>
      <c r="AC7" s="170"/>
    </row>
    <row r="8" spans="2:29" ht="12.75">
      <c r="B8" s="34" t="s">
        <v>112</v>
      </c>
      <c r="C8" s="24"/>
      <c r="D8" s="24">
        <v>1</v>
      </c>
      <c r="E8" s="24"/>
      <c r="F8" s="24"/>
      <c r="G8" s="25">
        <v>1</v>
      </c>
      <c r="I8" s="69"/>
      <c r="J8" s="70" t="s">
        <v>73</v>
      </c>
      <c r="K8" s="57"/>
      <c r="L8" s="46"/>
      <c r="M8" s="46"/>
      <c r="N8" s="35">
        <f t="shared" si="0"/>
      </c>
      <c r="O8" s="46"/>
      <c r="P8" s="46">
        <f t="shared" si="2"/>
        <v>1</v>
      </c>
      <c r="Q8" s="46"/>
      <c r="R8" s="46"/>
      <c r="S8" s="58">
        <f t="shared" si="1"/>
      </c>
      <c r="T8" s="53"/>
      <c r="U8" s="3"/>
      <c r="V8" s="3"/>
      <c r="W8" s="3"/>
      <c r="X8" s="3"/>
      <c r="Y8" s="3"/>
      <c r="Z8" s="3"/>
      <c r="AA8" s="3"/>
      <c r="AB8" s="3"/>
      <c r="AC8" s="169"/>
    </row>
    <row r="9" spans="2:29" ht="12.75">
      <c r="B9" s="36" t="s">
        <v>109</v>
      </c>
      <c r="C9" s="41"/>
      <c r="D9" s="41"/>
      <c r="E9" s="41">
        <v>2</v>
      </c>
      <c r="F9" s="41"/>
      <c r="G9" s="42">
        <v>2</v>
      </c>
      <c r="I9" s="65"/>
      <c r="J9" s="66" t="s">
        <v>20</v>
      </c>
      <c r="K9" s="9"/>
      <c r="L9" s="10"/>
      <c r="M9" s="10"/>
      <c r="N9" s="48">
        <f t="shared" si="0"/>
      </c>
      <c r="O9" s="10"/>
      <c r="P9" s="10">
        <f t="shared" si="2"/>
        <v>1</v>
      </c>
      <c r="Q9" s="10"/>
      <c r="R9" s="10"/>
      <c r="S9" s="59">
        <f t="shared" si="1"/>
      </c>
      <c r="T9" s="51"/>
      <c r="U9" s="10"/>
      <c r="V9" s="10"/>
      <c r="W9" s="10"/>
      <c r="X9" s="10"/>
      <c r="Y9" s="10"/>
      <c r="Z9" s="10"/>
      <c r="AA9" s="10"/>
      <c r="AB9" s="10"/>
      <c r="AC9" s="170"/>
    </row>
    <row r="10" spans="2:29" ht="12.75">
      <c r="B10" s="40"/>
      <c r="C10" s="81"/>
      <c r="D10" s="81"/>
      <c r="E10" s="81"/>
      <c r="F10" s="81"/>
      <c r="G10" s="94"/>
      <c r="I10" s="69"/>
      <c r="J10" s="70" t="s">
        <v>69</v>
      </c>
      <c r="K10" s="57"/>
      <c r="L10" s="46"/>
      <c r="M10" s="46"/>
      <c r="N10" s="35">
        <f t="shared" si="0"/>
      </c>
      <c r="O10" s="46"/>
      <c r="P10" s="46">
        <f t="shared" si="2"/>
        <v>1</v>
      </c>
      <c r="Q10" s="46"/>
      <c r="R10" s="46"/>
      <c r="S10" s="58">
        <f t="shared" si="1"/>
      </c>
      <c r="T10" s="53"/>
      <c r="U10" s="3"/>
      <c r="V10" s="3"/>
      <c r="W10" s="3"/>
      <c r="X10" s="3"/>
      <c r="Y10" s="3"/>
      <c r="Z10" s="3"/>
      <c r="AA10" s="3"/>
      <c r="AB10" s="3"/>
      <c r="AC10" s="169"/>
    </row>
    <row r="11" spans="2:29" ht="12.75">
      <c r="B11" s="34"/>
      <c r="C11" s="24"/>
      <c r="D11" s="24"/>
      <c r="E11" s="24"/>
      <c r="F11" s="24"/>
      <c r="G11" s="25"/>
      <c r="I11" s="65">
        <v>1941</v>
      </c>
      <c r="J11" s="66" t="s">
        <v>70</v>
      </c>
      <c r="K11" s="9"/>
      <c r="L11" s="10"/>
      <c r="M11" s="10"/>
      <c r="N11" s="48">
        <f t="shared" si="0"/>
      </c>
      <c r="O11" s="10"/>
      <c r="P11" s="10">
        <f t="shared" si="2"/>
        <v>1</v>
      </c>
      <c r="Q11" s="10"/>
      <c r="R11" s="10"/>
      <c r="S11" s="59">
        <f t="shared" si="1"/>
      </c>
      <c r="T11" s="51"/>
      <c r="U11" s="10"/>
      <c r="V11" s="10"/>
      <c r="W11" s="10"/>
      <c r="X11" s="10"/>
      <c r="Y11" s="10"/>
      <c r="Z11" s="10"/>
      <c r="AA11" s="10"/>
      <c r="AB11" s="10"/>
      <c r="AC11" s="170"/>
    </row>
    <row r="12" spans="2:29" ht="12.75">
      <c r="B12" s="34"/>
      <c r="C12" s="24"/>
      <c r="D12" s="24"/>
      <c r="E12" s="24"/>
      <c r="F12" s="24"/>
      <c r="G12" s="25"/>
      <c r="I12" s="69"/>
      <c r="J12" s="70" t="s">
        <v>71</v>
      </c>
      <c r="K12" s="57"/>
      <c r="L12" s="46"/>
      <c r="M12" s="46"/>
      <c r="N12" s="35">
        <f t="shared" si="0"/>
      </c>
      <c r="O12" s="46"/>
      <c r="P12" s="46">
        <f t="shared" si="2"/>
        <v>1</v>
      </c>
      <c r="Q12" s="46"/>
      <c r="R12" s="46"/>
      <c r="S12" s="58">
        <f t="shared" si="1"/>
      </c>
      <c r="T12" s="53"/>
      <c r="U12" s="3"/>
      <c r="V12" s="3"/>
      <c r="W12" s="3"/>
      <c r="X12" s="3"/>
      <c r="Y12" s="3"/>
      <c r="Z12" s="3"/>
      <c r="AA12" s="3"/>
      <c r="AB12" s="3"/>
      <c r="AC12" s="169"/>
    </row>
    <row r="13" spans="2:29" ht="12.75">
      <c r="B13" s="34"/>
      <c r="C13" s="24"/>
      <c r="D13" s="24"/>
      <c r="E13" s="24"/>
      <c r="F13" s="24"/>
      <c r="G13" s="25"/>
      <c r="I13" s="65"/>
      <c r="J13" s="66" t="s">
        <v>72</v>
      </c>
      <c r="K13" s="9"/>
      <c r="L13" s="10"/>
      <c r="M13" s="10"/>
      <c r="N13" s="48">
        <f t="shared" si="0"/>
      </c>
      <c r="O13" s="10"/>
      <c r="P13" s="10">
        <f t="shared" si="2"/>
        <v>1</v>
      </c>
      <c r="Q13" s="10"/>
      <c r="R13" s="10"/>
      <c r="S13" s="59">
        <f t="shared" si="1"/>
      </c>
      <c r="T13" s="51"/>
      <c r="U13" s="10"/>
      <c r="V13" s="10"/>
      <c r="W13" s="10"/>
      <c r="X13" s="10"/>
      <c r="Y13" s="10"/>
      <c r="Z13" s="10"/>
      <c r="AA13" s="10"/>
      <c r="AB13" s="10"/>
      <c r="AC13" s="170"/>
    </row>
    <row r="14" spans="2:29" ht="12.75">
      <c r="B14" s="34"/>
      <c r="C14" s="24"/>
      <c r="D14" s="24"/>
      <c r="E14" s="24"/>
      <c r="F14" s="24"/>
      <c r="G14" s="25"/>
      <c r="I14" s="69"/>
      <c r="J14" s="70" t="s">
        <v>73</v>
      </c>
      <c r="K14" s="57"/>
      <c r="L14" s="46"/>
      <c r="M14" s="46"/>
      <c r="N14" s="35">
        <f t="shared" si="0"/>
      </c>
      <c r="O14" s="46"/>
      <c r="P14" s="46">
        <f t="shared" si="2"/>
        <v>1</v>
      </c>
      <c r="Q14" s="46"/>
      <c r="R14" s="46"/>
      <c r="S14" s="58">
        <f t="shared" si="1"/>
      </c>
      <c r="T14" s="53"/>
      <c r="U14" s="3"/>
      <c r="V14" s="3"/>
      <c r="W14" s="3"/>
      <c r="X14" s="3"/>
      <c r="Y14" s="3"/>
      <c r="Z14" s="3"/>
      <c r="AA14" s="3"/>
      <c r="AB14" s="3"/>
      <c r="AC14" s="169"/>
    </row>
    <row r="15" spans="2:29" ht="12.75">
      <c r="B15" s="34"/>
      <c r="C15" s="24"/>
      <c r="D15" s="24"/>
      <c r="E15" s="24"/>
      <c r="F15" s="24"/>
      <c r="G15" s="25"/>
      <c r="I15" s="65"/>
      <c r="J15" s="66" t="s">
        <v>20</v>
      </c>
      <c r="K15" s="9"/>
      <c r="L15" s="10"/>
      <c r="M15" s="10"/>
      <c r="N15" s="48">
        <f t="shared" si="0"/>
      </c>
      <c r="O15" s="10"/>
      <c r="P15" s="10">
        <f t="shared" si="2"/>
        <v>1</v>
      </c>
      <c r="Q15" s="10"/>
      <c r="R15" s="10"/>
      <c r="S15" s="59">
        <f t="shared" si="1"/>
      </c>
      <c r="T15" s="51"/>
      <c r="U15" s="10"/>
      <c r="V15" s="10"/>
      <c r="W15" s="10"/>
      <c r="X15" s="10"/>
      <c r="Y15" s="10"/>
      <c r="Z15" s="10"/>
      <c r="AA15" s="10"/>
      <c r="AB15" s="10"/>
      <c r="AC15" s="170"/>
    </row>
    <row r="16" spans="2:29" ht="12.75">
      <c r="B16" s="34"/>
      <c r="C16" s="24"/>
      <c r="D16" s="24"/>
      <c r="E16" s="24"/>
      <c r="F16" s="24"/>
      <c r="G16" s="25"/>
      <c r="I16" s="69"/>
      <c r="J16" s="70" t="s">
        <v>69</v>
      </c>
      <c r="K16" s="57"/>
      <c r="L16" s="46"/>
      <c r="M16" s="46"/>
      <c r="N16" s="35">
        <f t="shared" si="0"/>
      </c>
      <c r="O16" s="46"/>
      <c r="P16" s="46">
        <f t="shared" si="2"/>
        <v>1</v>
      </c>
      <c r="Q16" s="46"/>
      <c r="R16" s="46"/>
      <c r="S16" s="58">
        <f t="shared" si="1"/>
      </c>
      <c r="T16" s="53"/>
      <c r="U16" s="3"/>
      <c r="V16" s="3"/>
      <c r="W16" s="3"/>
      <c r="X16" s="3"/>
      <c r="Y16" s="3"/>
      <c r="Z16" s="3"/>
      <c r="AA16" s="3"/>
      <c r="AB16" s="3"/>
      <c r="AC16" s="169"/>
    </row>
    <row r="17" spans="2:29" ht="12.75">
      <c r="B17" s="34"/>
      <c r="C17" s="24"/>
      <c r="D17" s="24"/>
      <c r="E17" s="24"/>
      <c r="F17" s="24"/>
      <c r="G17" s="25"/>
      <c r="I17" s="65">
        <v>1942</v>
      </c>
      <c r="J17" s="66" t="s">
        <v>70</v>
      </c>
      <c r="K17" s="9"/>
      <c r="L17" s="10"/>
      <c r="M17" s="10"/>
      <c r="N17" s="48">
        <f t="shared" si="0"/>
      </c>
      <c r="O17" s="10"/>
      <c r="P17" s="10">
        <v>1.25</v>
      </c>
      <c r="Q17" s="10"/>
      <c r="R17" s="10"/>
      <c r="S17" s="59">
        <f t="shared" si="1"/>
      </c>
      <c r="T17" s="51"/>
      <c r="U17" s="10"/>
      <c r="V17" s="10"/>
      <c r="W17" s="10"/>
      <c r="X17" s="10"/>
      <c r="Y17" s="10"/>
      <c r="Z17" s="10"/>
      <c r="AA17" s="10"/>
      <c r="AB17" s="10"/>
      <c r="AC17" s="170"/>
    </row>
    <row r="18" spans="2:29" ht="12.75">
      <c r="B18" s="34"/>
      <c r="C18" s="24"/>
      <c r="D18" s="24"/>
      <c r="E18" s="24"/>
      <c r="F18" s="24"/>
      <c r="G18" s="25"/>
      <c r="I18" s="69"/>
      <c r="J18" s="70" t="s">
        <v>71</v>
      </c>
      <c r="K18" s="57"/>
      <c r="L18" s="46"/>
      <c r="M18" s="46"/>
      <c r="N18" s="35">
        <f t="shared" si="0"/>
      </c>
      <c r="O18" s="46"/>
      <c r="P18" s="46">
        <f t="shared" si="2"/>
        <v>1.25</v>
      </c>
      <c r="Q18" s="46"/>
      <c r="R18" s="46"/>
      <c r="S18" s="58">
        <f t="shared" si="1"/>
      </c>
      <c r="T18" s="53"/>
      <c r="U18" s="3"/>
      <c r="V18" s="3"/>
      <c r="W18" s="3"/>
      <c r="X18" s="3"/>
      <c r="Y18" s="3"/>
      <c r="Z18" s="3"/>
      <c r="AA18" s="3"/>
      <c r="AB18" s="3"/>
      <c r="AC18" s="169"/>
    </row>
    <row r="19" spans="2:29" ht="12.75">
      <c r="B19" s="34"/>
      <c r="C19" s="24"/>
      <c r="D19" s="24"/>
      <c r="E19" s="24"/>
      <c r="F19" s="24"/>
      <c r="G19" s="25"/>
      <c r="I19" s="65"/>
      <c r="J19" s="66" t="s">
        <v>72</v>
      </c>
      <c r="K19" s="9"/>
      <c r="L19" s="10"/>
      <c r="M19" s="10"/>
      <c r="N19" s="48">
        <f t="shared" si="0"/>
      </c>
      <c r="O19" s="10"/>
      <c r="P19" s="10">
        <f t="shared" si="2"/>
        <v>1.25</v>
      </c>
      <c r="Q19" s="10"/>
      <c r="R19" s="10"/>
      <c r="S19" s="59">
        <f t="shared" si="1"/>
      </c>
      <c r="T19" s="51"/>
      <c r="U19" s="10"/>
      <c r="V19" s="10"/>
      <c r="W19" s="10"/>
      <c r="X19" s="10"/>
      <c r="Y19" s="10"/>
      <c r="Z19" s="10"/>
      <c r="AA19" s="10"/>
      <c r="AB19" s="10"/>
      <c r="AC19" s="170"/>
    </row>
    <row r="20" spans="2:29" ht="12.75">
      <c r="B20" s="34"/>
      <c r="C20" s="24"/>
      <c r="D20" s="24"/>
      <c r="E20" s="24"/>
      <c r="F20" s="24"/>
      <c r="G20" s="25"/>
      <c r="I20" s="69"/>
      <c r="J20" s="70" t="s">
        <v>73</v>
      </c>
      <c r="K20" s="57"/>
      <c r="L20" s="46"/>
      <c r="M20" s="46"/>
      <c r="N20" s="35">
        <f t="shared" si="0"/>
      </c>
      <c r="O20" s="46"/>
      <c r="P20" s="46">
        <f t="shared" si="2"/>
        <v>1.25</v>
      </c>
      <c r="Q20" s="46"/>
      <c r="R20" s="46"/>
      <c r="S20" s="58">
        <f t="shared" si="1"/>
      </c>
      <c r="T20" s="53"/>
      <c r="U20" s="3"/>
      <c r="V20" s="3"/>
      <c r="W20" s="3"/>
      <c r="X20" s="3"/>
      <c r="Y20" s="3"/>
      <c r="Z20" s="3"/>
      <c r="AA20" s="3"/>
      <c r="AB20" s="3"/>
      <c r="AC20" s="169"/>
    </row>
    <row r="21" spans="2:29" ht="12.75">
      <c r="B21" s="34"/>
      <c r="C21" s="24"/>
      <c r="D21" s="24"/>
      <c r="E21" s="24"/>
      <c r="F21" s="24"/>
      <c r="G21" s="25"/>
      <c r="I21" s="65"/>
      <c r="J21" s="66" t="s">
        <v>20</v>
      </c>
      <c r="K21" s="9"/>
      <c r="L21" s="10"/>
      <c r="M21" s="10"/>
      <c r="N21" s="48">
        <f t="shared" si="0"/>
      </c>
      <c r="O21" s="10"/>
      <c r="P21" s="10">
        <f t="shared" si="2"/>
        <v>1.25</v>
      </c>
      <c r="Q21" s="10"/>
      <c r="R21" s="10"/>
      <c r="S21" s="59">
        <f t="shared" si="1"/>
      </c>
      <c r="T21" s="51"/>
      <c r="U21" s="10"/>
      <c r="V21" s="10"/>
      <c r="W21" s="10"/>
      <c r="X21" s="10"/>
      <c r="Y21" s="10"/>
      <c r="Z21" s="10"/>
      <c r="AA21" s="10"/>
      <c r="AB21" s="10"/>
      <c r="AC21" s="170"/>
    </row>
    <row r="22" spans="2:29" ht="12.75">
      <c r="B22" s="34"/>
      <c r="C22" s="24"/>
      <c r="D22" s="24"/>
      <c r="E22" s="24"/>
      <c r="F22" s="24"/>
      <c r="G22" s="25"/>
      <c r="I22" s="69"/>
      <c r="J22" s="70" t="s">
        <v>69</v>
      </c>
      <c r="K22" s="60"/>
      <c r="L22" s="47"/>
      <c r="M22" s="47"/>
      <c r="N22" s="35">
        <f t="shared" si="0"/>
      </c>
      <c r="O22" s="46"/>
      <c r="P22" s="46">
        <f t="shared" si="2"/>
        <v>1.25</v>
      </c>
      <c r="Q22" s="46"/>
      <c r="R22" s="46"/>
      <c r="S22" s="58">
        <f t="shared" si="1"/>
      </c>
      <c r="T22" s="53"/>
      <c r="U22" s="3"/>
      <c r="V22" s="3"/>
      <c r="W22" s="3"/>
      <c r="X22" s="3"/>
      <c r="Y22" s="3"/>
      <c r="Z22" s="3"/>
      <c r="AA22" s="3"/>
      <c r="AB22" s="3"/>
      <c r="AC22" s="169"/>
    </row>
    <row r="23" spans="2:29" ht="12.75">
      <c r="B23" s="34"/>
      <c r="C23" s="24"/>
      <c r="D23" s="24"/>
      <c r="E23" s="24"/>
      <c r="F23" s="24"/>
      <c r="G23" s="25"/>
      <c r="I23" s="65">
        <v>1943</v>
      </c>
      <c r="J23" s="66" t="s">
        <v>70</v>
      </c>
      <c r="K23" s="9"/>
      <c r="L23" s="10"/>
      <c r="M23" s="10"/>
      <c r="N23" s="48">
        <f t="shared" si="0"/>
      </c>
      <c r="O23" s="10"/>
      <c r="P23" s="10">
        <v>1.5</v>
      </c>
      <c r="Q23" s="10"/>
      <c r="R23" s="10"/>
      <c r="S23" s="59">
        <f t="shared" si="1"/>
      </c>
      <c r="T23" s="51"/>
      <c r="U23" s="10"/>
      <c r="V23" s="10"/>
      <c r="W23" s="10"/>
      <c r="X23" s="10"/>
      <c r="Y23" s="10"/>
      <c r="Z23" s="10"/>
      <c r="AA23" s="10"/>
      <c r="AB23" s="10"/>
      <c r="AC23" s="170"/>
    </row>
    <row r="24" spans="2:29" ht="12.75">
      <c r="B24" s="34"/>
      <c r="C24" s="24"/>
      <c r="D24" s="24"/>
      <c r="E24" s="24"/>
      <c r="F24" s="24"/>
      <c r="G24" s="25"/>
      <c r="I24" s="69"/>
      <c r="J24" s="70" t="s">
        <v>71</v>
      </c>
      <c r="K24" s="57"/>
      <c r="L24" s="46"/>
      <c r="M24" s="46"/>
      <c r="N24" s="35">
        <f t="shared" si="0"/>
      </c>
      <c r="O24" s="46"/>
      <c r="P24" s="46">
        <f t="shared" si="2"/>
        <v>1.5</v>
      </c>
      <c r="Q24" s="46"/>
      <c r="R24" s="46"/>
      <c r="S24" s="58">
        <f t="shared" si="1"/>
      </c>
      <c r="T24" s="53"/>
      <c r="U24" s="3"/>
      <c r="V24" s="3"/>
      <c r="W24" s="3"/>
      <c r="X24" s="3"/>
      <c r="Y24" s="3"/>
      <c r="Z24" s="3"/>
      <c r="AA24" s="3"/>
      <c r="AB24" s="3"/>
      <c r="AC24" s="169"/>
    </row>
    <row r="25" spans="2:29" ht="12.75">
      <c r="B25" s="34"/>
      <c r="C25" s="24"/>
      <c r="D25" s="24"/>
      <c r="E25" s="24"/>
      <c r="F25" s="24"/>
      <c r="G25" s="25"/>
      <c r="I25" s="65"/>
      <c r="J25" s="66" t="s">
        <v>72</v>
      </c>
      <c r="K25" s="9"/>
      <c r="L25" s="10"/>
      <c r="M25" s="10"/>
      <c r="N25" s="48">
        <f t="shared" si="0"/>
      </c>
      <c r="O25" s="10"/>
      <c r="P25" s="10">
        <f t="shared" si="2"/>
        <v>1.5</v>
      </c>
      <c r="Q25" s="10"/>
      <c r="R25" s="10"/>
      <c r="S25" s="59">
        <f t="shared" si="1"/>
      </c>
      <c r="T25" s="51"/>
      <c r="U25" s="10"/>
      <c r="V25" s="10"/>
      <c r="W25" s="10"/>
      <c r="X25" s="10"/>
      <c r="Y25" s="10"/>
      <c r="Z25" s="10"/>
      <c r="AA25" s="10"/>
      <c r="AB25" s="10"/>
      <c r="AC25" s="170"/>
    </row>
    <row r="26" spans="2:29" ht="12.75">
      <c r="B26" s="34"/>
      <c r="C26" s="24"/>
      <c r="D26" s="24"/>
      <c r="E26" s="24"/>
      <c r="F26" s="24"/>
      <c r="G26" s="25"/>
      <c r="I26" s="69"/>
      <c r="J26" s="70" t="s">
        <v>73</v>
      </c>
      <c r="K26" s="57"/>
      <c r="L26" s="46"/>
      <c r="M26" s="46"/>
      <c r="N26" s="35">
        <f t="shared" si="0"/>
      </c>
      <c r="O26" s="46"/>
      <c r="P26" s="46">
        <f t="shared" si="2"/>
        <v>1.5</v>
      </c>
      <c r="Q26" s="46"/>
      <c r="R26" s="46"/>
      <c r="S26" s="58">
        <f t="shared" si="1"/>
      </c>
      <c r="T26" s="53"/>
      <c r="U26" s="3"/>
      <c r="V26" s="3"/>
      <c r="W26" s="3"/>
      <c r="X26" s="3"/>
      <c r="Y26" s="3"/>
      <c r="Z26" s="3"/>
      <c r="AA26" s="3"/>
      <c r="AB26" s="3"/>
      <c r="AC26" s="169"/>
    </row>
    <row r="27" spans="2:29" ht="12.75">
      <c r="B27" s="34"/>
      <c r="C27" s="24"/>
      <c r="D27" s="24"/>
      <c r="E27" s="24"/>
      <c r="F27" s="24"/>
      <c r="G27" s="25"/>
      <c r="I27" s="65"/>
      <c r="J27" s="66" t="s">
        <v>20</v>
      </c>
      <c r="K27" s="9"/>
      <c r="L27" s="10"/>
      <c r="M27" s="10"/>
      <c r="N27" s="48">
        <f t="shared" si="0"/>
      </c>
      <c r="O27" s="10"/>
      <c r="P27" s="10">
        <f t="shared" si="2"/>
        <v>1.5</v>
      </c>
      <c r="Q27" s="10"/>
      <c r="R27" s="10"/>
      <c r="S27" s="59">
        <f t="shared" si="1"/>
      </c>
      <c r="T27" s="51"/>
      <c r="U27" s="10"/>
      <c r="V27" s="10"/>
      <c r="W27" s="10"/>
      <c r="X27" s="10"/>
      <c r="Y27" s="10"/>
      <c r="Z27" s="10"/>
      <c r="AA27" s="10"/>
      <c r="AB27" s="10"/>
      <c r="AC27" s="170"/>
    </row>
    <row r="28" spans="2:29" ht="12.75">
      <c r="B28" s="34"/>
      <c r="C28" s="24"/>
      <c r="D28" s="24"/>
      <c r="E28" s="24"/>
      <c r="F28" s="24"/>
      <c r="G28" s="25"/>
      <c r="I28" s="69"/>
      <c r="J28" s="70" t="s">
        <v>69</v>
      </c>
      <c r="K28" s="57"/>
      <c r="L28" s="46"/>
      <c r="M28" s="46"/>
      <c r="N28" s="35">
        <f t="shared" si="0"/>
      </c>
      <c r="O28" s="46"/>
      <c r="P28" s="46">
        <f t="shared" si="2"/>
        <v>1.5</v>
      </c>
      <c r="Q28" s="46"/>
      <c r="R28" s="46"/>
      <c r="S28" s="58">
        <f t="shared" si="1"/>
      </c>
      <c r="T28" s="53"/>
      <c r="U28" s="3"/>
      <c r="V28" s="3"/>
      <c r="W28" s="3"/>
      <c r="X28" s="3"/>
      <c r="Y28" s="3"/>
      <c r="Z28" s="3"/>
      <c r="AA28" s="3"/>
      <c r="AB28" s="3"/>
      <c r="AC28" s="169"/>
    </row>
    <row r="29" spans="2:29" ht="12.75">
      <c r="B29" s="34"/>
      <c r="C29" s="24"/>
      <c r="D29" s="24"/>
      <c r="E29" s="24"/>
      <c r="F29" s="24"/>
      <c r="G29" s="25"/>
      <c r="I29" s="65">
        <v>1944</v>
      </c>
      <c r="J29" s="66" t="s">
        <v>70</v>
      </c>
      <c r="K29" s="9"/>
      <c r="L29" s="10"/>
      <c r="M29" s="10"/>
      <c r="N29" s="48">
        <f t="shared" si="0"/>
      </c>
      <c r="O29" s="10"/>
      <c r="P29" s="10">
        <f t="shared" si="2"/>
        <v>1.5</v>
      </c>
      <c r="Q29" s="10"/>
      <c r="R29" s="10"/>
      <c r="S29" s="59">
        <f t="shared" si="1"/>
      </c>
      <c r="T29" s="51"/>
      <c r="U29" s="10"/>
      <c r="V29" s="10"/>
      <c r="W29" s="10"/>
      <c r="X29" s="10"/>
      <c r="Y29" s="10"/>
      <c r="Z29" s="10"/>
      <c r="AA29" s="10"/>
      <c r="AB29" s="10"/>
      <c r="AC29" s="170"/>
    </row>
    <row r="30" spans="2:29" ht="12.75">
      <c r="B30" s="34"/>
      <c r="C30" s="24"/>
      <c r="D30" s="24"/>
      <c r="E30" s="24"/>
      <c r="F30" s="24"/>
      <c r="G30" s="25"/>
      <c r="I30" s="69"/>
      <c r="J30" s="70" t="s">
        <v>71</v>
      </c>
      <c r="K30" s="57"/>
      <c r="L30" s="46"/>
      <c r="M30" s="46"/>
      <c r="N30" s="35">
        <f t="shared" si="0"/>
      </c>
      <c r="O30" s="46"/>
      <c r="P30" s="46">
        <f t="shared" si="2"/>
        <v>1.5</v>
      </c>
      <c r="Q30" s="46"/>
      <c r="R30" s="46"/>
      <c r="S30" s="58">
        <f t="shared" si="1"/>
      </c>
      <c r="T30" s="53"/>
      <c r="U30" s="3"/>
      <c r="V30" s="3"/>
      <c r="W30" s="3"/>
      <c r="X30" s="3"/>
      <c r="Y30" s="3"/>
      <c r="Z30" s="3"/>
      <c r="AA30" s="3"/>
      <c r="AB30" s="3"/>
      <c r="AC30" s="169"/>
    </row>
    <row r="31" spans="2:29" ht="12.75">
      <c r="B31" s="34"/>
      <c r="C31" s="24"/>
      <c r="D31" s="24"/>
      <c r="E31" s="24"/>
      <c r="F31" s="24"/>
      <c r="G31" s="25"/>
      <c r="I31" s="65"/>
      <c r="J31" s="66" t="s">
        <v>72</v>
      </c>
      <c r="K31" s="9"/>
      <c r="L31" s="10"/>
      <c r="M31" s="10"/>
      <c r="N31" s="48">
        <f t="shared" si="0"/>
      </c>
      <c r="O31" s="10"/>
      <c r="P31" s="10">
        <f t="shared" si="2"/>
        <v>1.5</v>
      </c>
      <c r="Q31" s="10"/>
      <c r="R31" s="10"/>
      <c r="S31" s="59">
        <f t="shared" si="1"/>
      </c>
      <c r="T31" s="51"/>
      <c r="U31" s="10"/>
      <c r="V31" s="10"/>
      <c r="W31" s="10"/>
      <c r="X31" s="10"/>
      <c r="Y31" s="10"/>
      <c r="Z31" s="10"/>
      <c r="AA31" s="10"/>
      <c r="AB31" s="10"/>
      <c r="AC31" s="170"/>
    </row>
    <row r="32" spans="2:29" ht="12.75">
      <c r="B32" s="34"/>
      <c r="C32" s="24"/>
      <c r="D32" s="24"/>
      <c r="E32" s="24"/>
      <c r="F32" s="24"/>
      <c r="G32" s="25"/>
      <c r="I32" s="69"/>
      <c r="J32" s="70" t="s">
        <v>73</v>
      </c>
      <c r="K32" s="57"/>
      <c r="L32" s="46"/>
      <c r="M32" s="46"/>
      <c r="N32" s="35">
        <f t="shared" si="0"/>
      </c>
      <c r="O32" s="46"/>
      <c r="P32" s="46">
        <f t="shared" si="2"/>
        <v>1.5</v>
      </c>
      <c r="Q32" s="46"/>
      <c r="R32" s="46"/>
      <c r="S32" s="58">
        <f t="shared" si="1"/>
      </c>
      <c r="T32" s="53"/>
      <c r="U32" s="3"/>
      <c r="V32" s="3"/>
      <c r="W32" s="3"/>
      <c r="X32" s="3"/>
      <c r="Y32" s="3"/>
      <c r="Z32" s="3"/>
      <c r="AA32" s="3"/>
      <c r="AB32" s="3"/>
      <c r="AC32" s="169"/>
    </row>
    <row r="33" spans="2:29" ht="12.75">
      <c r="B33" s="43" t="s">
        <v>52</v>
      </c>
      <c r="C33" s="44"/>
      <c r="D33" s="44">
        <f>-USA!D31</f>
        <v>2</v>
      </c>
      <c r="E33" s="44">
        <f>-USA!E31</f>
        <v>2</v>
      </c>
      <c r="F33" s="44">
        <f>-USA!F31</f>
        <v>0</v>
      </c>
      <c r="G33" s="45">
        <f>-USA!G31</f>
        <v>4</v>
      </c>
      <c r="I33" s="65"/>
      <c r="J33" s="66" t="s">
        <v>20</v>
      </c>
      <c r="K33" s="9"/>
      <c r="L33" s="10"/>
      <c r="M33" s="10"/>
      <c r="N33" s="48">
        <f t="shared" si="0"/>
      </c>
      <c r="O33" s="10"/>
      <c r="P33" s="10">
        <f t="shared" si="2"/>
        <v>1.5</v>
      </c>
      <c r="Q33" s="10"/>
      <c r="R33" s="10"/>
      <c r="S33" s="59">
        <f t="shared" si="1"/>
      </c>
      <c r="T33" s="51"/>
      <c r="U33" s="10"/>
      <c r="V33" s="10"/>
      <c r="W33" s="10"/>
      <c r="X33" s="10"/>
      <c r="Y33" s="10"/>
      <c r="Z33" s="10"/>
      <c r="AA33" s="10"/>
      <c r="AB33" s="10"/>
      <c r="AC33" s="170"/>
    </row>
    <row r="34" spans="2:29" ht="13.5" thickBot="1">
      <c r="B34" s="34"/>
      <c r="C34" s="24"/>
      <c r="D34" s="24"/>
      <c r="E34" s="24"/>
      <c r="F34" s="24"/>
      <c r="G34" s="25"/>
      <c r="I34" s="69"/>
      <c r="J34" s="70" t="s">
        <v>69</v>
      </c>
      <c r="K34" s="57"/>
      <c r="L34" s="46"/>
      <c r="M34" s="46"/>
      <c r="N34" s="35">
        <f t="shared" si="0"/>
      </c>
      <c r="O34" s="46"/>
      <c r="P34" s="46">
        <f t="shared" si="2"/>
        <v>1.5</v>
      </c>
      <c r="Q34" s="46"/>
      <c r="R34" s="46"/>
      <c r="S34" s="58">
        <f t="shared" si="1"/>
      </c>
      <c r="T34" s="53"/>
      <c r="U34" s="3"/>
      <c r="V34" s="3"/>
      <c r="W34" s="3"/>
      <c r="X34" s="3"/>
      <c r="Y34" s="3"/>
      <c r="Z34" s="3"/>
      <c r="AA34" s="3"/>
      <c r="AB34" s="3"/>
      <c r="AC34" s="169"/>
    </row>
    <row r="35" spans="2:29" ht="13.5" thickBot="1">
      <c r="B35" s="75" t="s">
        <v>79</v>
      </c>
      <c r="C35" s="76">
        <f>SUM(C3:C34)</f>
        <v>19</v>
      </c>
      <c r="D35" s="76">
        <f>SUM(D3:D34)</f>
        <v>13</v>
      </c>
      <c r="E35" s="76">
        <f>SUM(E3:E34)</f>
        <v>4</v>
      </c>
      <c r="F35" s="76">
        <f>SUM(F3:F34)</f>
        <v>6</v>
      </c>
      <c r="G35" s="77">
        <f>SUM(G3:G34)</f>
        <v>11</v>
      </c>
      <c r="I35" s="65">
        <v>1945</v>
      </c>
      <c r="J35" s="66" t="s">
        <v>70</v>
      </c>
      <c r="K35" s="9"/>
      <c r="L35" s="10"/>
      <c r="M35" s="10"/>
      <c r="N35" s="48">
        <f t="shared" si="0"/>
      </c>
      <c r="O35" s="10"/>
      <c r="P35" s="10">
        <f t="shared" si="2"/>
        <v>1.5</v>
      </c>
      <c r="Q35" s="10"/>
      <c r="R35" s="10"/>
      <c r="S35" s="59">
        <f t="shared" si="1"/>
      </c>
      <c r="T35" s="51"/>
      <c r="U35" s="10"/>
      <c r="V35" s="10"/>
      <c r="W35" s="10"/>
      <c r="X35" s="10"/>
      <c r="Y35" s="10"/>
      <c r="Z35" s="10"/>
      <c r="AA35" s="10"/>
      <c r="AB35" s="10"/>
      <c r="AC35" s="170"/>
    </row>
    <row r="36" spans="9:29" ht="13.5" thickBot="1">
      <c r="I36" s="69"/>
      <c r="J36" s="70" t="s">
        <v>71</v>
      </c>
      <c r="K36" s="57"/>
      <c r="L36" s="46"/>
      <c r="M36" s="46"/>
      <c r="N36" s="35">
        <f t="shared" si="0"/>
      </c>
      <c r="O36" s="46"/>
      <c r="P36" s="46">
        <f t="shared" si="2"/>
        <v>1.5</v>
      </c>
      <c r="Q36" s="46"/>
      <c r="R36" s="46"/>
      <c r="S36" s="58">
        <f t="shared" si="1"/>
      </c>
      <c r="T36" s="53"/>
      <c r="U36" s="3"/>
      <c r="V36" s="3"/>
      <c r="W36" s="3"/>
      <c r="X36" s="3"/>
      <c r="Y36" s="3"/>
      <c r="Z36" s="3"/>
      <c r="AA36" s="3"/>
      <c r="AB36" s="3"/>
      <c r="AC36" s="169"/>
    </row>
    <row r="37" spans="2:29" ht="12.75">
      <c r="B37" s="37" t="s">
        <v>82</v>
      </c>
      <c r="C37" s="26"/>
      <c r="I37" s="65"/>
      <c r="J37" s="66" t="s">
        <v>72</v>
      </c>
      <c r="K37" s="9"/>
      <c r="L37" s="10"/>
      <c r="M37" s="10"/>
      <c r="N37" s="48">
        <f t="shared" si="0"/>
      </c>
      <c r="O37" s="10"/>
      <c r="P37" s="10">
        <f t="shared" si="2"/>
        <v>1.5</v>
      </c>
      <c r="Q37" s="10"/>
      <c r="R37" s="10"/>
      <c r="S37" s="59">
        <f t="shared" si="1"/>
      </c>
      <c r="T37" s="51"/>
      <c r="U37" s="10"/>
      <c r="V37" s="10"/>
      <c r="W37" s="10"/>
      <c r="X37" s="10"/>
      <c r="Y37" s="10"/>
      <c r="Z37" s="10"/>
      <c r="AA37" s="10"/>
      <c r="AB37" s="10"/>
      <c r="AC37" s="170"/>
    </row>
    <row r="38" spans="2:29" ht="12.75">
      <c r="B38" s="38" t="s">
        <v>81</v>
      </c>
      <c r="C38" s="27"/>
      <c r="I38" s="69"/>
      <c r="J38" s="70" t="s">
        <v>73</v>
      </c>
      <c r="K38" s="57"/>
      <c r="L38" s="46"/>
      <c r="M38" s="46"/>
      <c r="N38" s="35">
        <f t="shared" si="0"/>
      </c>
      <c r="O38" s="46"/>
      <c r="P38" s="46">
        <f t="shared" si="2"/>
        <v>1.5</v>
      </c>
      <c r="Q38" s="46"/>
      <c r="R38" s="46"/>
      <c r="S38" s="58">
        <f t="shared" si="1"/>
      </c>
      <c r="T38" s="53"/>
      <c r="U38" s="3"/>
      <c r="V38" s="3"/>
      <c r="W38" s="3"/>
      <c r="X38" s="3"/>
      <c r="Y38" s="3"/>
      <c r="Z38" s="3"/>
      <c r="AA38" s="3"/>
      <c r="AB38" s="3"/>
      <c r="AC38" s="169"/>
    </row>
    <row r="39" spans="2:29" ht="13.5" thickBot="1">
      <c r="B39" s="39" t="s">
        <v>83</v>
      </c>
      <c r="C39" s="28">
        <v>-1</v>
      </c>
      <c r="I39" s="65"/>
      <c r="J39" s="66" t="s">
        <v>20</v>
      </c>
      <c r="K39" s="9"/>
      <c r="L39" s="10"/>
      <c r="M39" s="10"/>
      <c r="N39" s="48">
        <f t="shared" si="0"/>
      </c>
      <c r="O39" s="10"/>
      <c r="P39" s="10">
        <f t="shared" si="2"/>
        <v>1.5</v>
      </c>
      <c r="Q39" s="10"/>
      <c r="R39" s="10"/>
      <c r="S39" s="59">
        <f t="shared" si="1"/>
      </c>
      <c r="T39" s="51"/>
      <c r="U39" s="10"/>
      <c r="V39" s="10"/>
      <c r="W39" s="10"/>
      <c r="X39" s="10"/>
      <c r="Y39" s="10"/>
      <c r="Z39" s="10"/>
      <c r="AA39" s="10"/>
      <c r="AB39" s="10"/>
      <c r="AC39" s="170"/>
    </row>
    <row r="40" spans="9:29" ht="12.75">
      <c r="I40" s="69"/>
      <c r="J40" s="70" t="s">
        <v>69</v>
      </c>
      <c r="K40" s="57"/>
      <c r="L40" s="46"/>
      <c r="M40" s="46"/>
      <c r="N40" s="35">
        <f t="shared" si="0"/>
      </c>
      <c r="O40" s="46"/>
      <c r="P40" s="46">
        <f t="shared" si="2"/>
        <v>1.5</v>
      </c>
      <c r="Q40" s="46"/>
      <c r="R40" s="46"/>
      <c r="S40" s="58">
        <f t="shared" si="1"/>
      </c>
      <c r="T40" s="53"/>
      <c r="U40" s="3"/>
      <c r="V40" s="3"/>
      <c r="W40" s="3"/>
      <c r="X40" s="3"/>
      <c r="Y40" s="3"/>
      <c r="Z40" s="3"/>
      <c r="AA40" s="3"/>
      <c r="AB40" s="3"/>
      <c r="AC40" s="169"/>
    </row>
    <row r="41" spans="2:29" ht="12.75">
      <c r="B41" s="2"/>
      <c r="I41" s="65">
        <v>1946</v>
      </c>
      <c r="J41" s="66" t="s">
        <v>70</v>
      </c>
      <c r="K41" s="9"/>
      <c r="L41" s="10"/>
      <c r="M41" s="10"/>
      <c r="N41" s="48">
        <f t="shared" si="0"/>
      </c>
      <c r="O41" s="10"/>
      <c r="P41" s="10">
        <f t="shared" si="2"/>
        <v>1.5</v>
      </c>
      <c r="Q41" s="10"/>
      <c r="R41" s="10"/>
      <c r="S41" s="59">
        <f t="shared" si="1"/>
      </c>
      <c r="T41" s="51"/>
      <c r="U41" s="10"/>
      <c r="V41" s="10"/>
      <c r="W41" s="10"/>
      <c r="X41" s="10"/>
      <c r="Y41" s="10"/>
      <c r="Z41" s="10"/>
      <c r="AA41" s="10"/>
      <c r="AB41" s="10"/>
      <c r="AC41" s="170"/>
    </row>
    <row r="42" spans="2:29" ht="12.75">
      <c r="B42" s="2"/>
      <c r="I42" s="69"/>
      <c r="J42" s="70" t="s">
        <v>71</v>
      </c>
      <c r="K42" s="57"/>
      <c r="L42" s="46"/>
      <c r="M42" s="46"/>
      <c r="N42" s="35">
        <f t="shared" si="0"/>
      </c>
      <c r="O42" s="46"/>
      <c r="P42" s="46">
        <f t="shared" si="2"/>
        <v>1.5</v>
      </c>
      <c r="Q42" s="46"/>
      <c r="R42" s="46"/>
      <c r="S42" s="58">
        <f t="shared" si="1"/>
      </c>
      <c r="T42" s="53"/>
      <c r="U42" s="3"/>
      <c r="V42" s="3"/>
      <c r="W42" s="3"/>
      <c r="X42" s="3"/>
      <c r="Y42" s="3"/>
      <c r="Z42" s="3"/>
      <c r="AA42" s="3"/>
      <c r="AB42" s="3"/>
      <c r="AC42" s="169"/>
    </row>
    <row r="43" spans="2:29" ht="12.75">
      <c r="B43" s="2"/>
      <c r="I43" s="65"/>
      <c r="J43" s="66" t="s">
        <v>72</v>
      </c>
      <c r="K43" s="9"/>
      <c r="L43" s="10"/>
      <c r="M43" s="10"/>
      <c r="N43" s="48">
        <f t="shared" si="0"/>
      </c>
      <c r="O43" s="10"/>
      <c r="P43" s="10">
        <f t="shared" si="2"/>
        <v>1.5</v>
      </c>
      <c r="Q43" s="10"/>
      <c r="R43" s="10"/>
      <c r="S43" s="59">
        <f t="shared" si="1"/>
      </c>
      <c r="T43" s="51"/>
      <c r="U43" s="10"/>
      <c r="V43" s="10"/>
      <c r="W43" s="10"/>
      <c r="X43" s="10"/>
      <c r="Y43" s="10"/>
      <c r="Z43" s="10"/>
      <c r="AA43" s="10"/>
      <c r="AB43" s="10"/>
      <c r="AC43" s="170"/>
    </row>
    <row r="44" spans="2:29" ht="12.75">
      <c r="B44" s="2"/>
      <c r="I44" s="69"/>
      <c r="J44" s="70" t="s">
        <v>73</v>
      </c>
      <c r="K44" s="57"/>
      <c r="L44" s="46"/>
      <c r="M44" s="46"/>
      <c r="N44" s="35">
        <f t="shared" si="0"/>
      </c>
      <c r="O44" s="46"/>
      <c r="P44" s="46">
        <f t="shared" si="2"/>
        <v>1.5</v>
      </c>
      <c r="Q44" s="46"/>
      <c r="R44" s="46"/>
      <c r="S44" s="58">
        <f t="shared" si="1"/>
      </c>
      <c r="T44" s="53"/>
      <c r="U44" s="3"/>
      <c r="V44" s="3"/>
      <c r="W44" s="3"/>
      <c r="X44" s="3"/>
      <c r="Y44" s="3"/>
      <c r="Z44" s="3"/>
      <c r="AA44" s="3"/>
      <c r="AB44" s="3"/>
      <c r="AC44" s="169"/>
    </row>
    <row r="45" spans="9:29" ht="12.75">
      <c r="I45" s="65"/>
      <c r="J45" s="66" t="s">
        <v>20</v>
      </c>
      <c r="K45" s="9"/>
      <c r="L45" s="10"/>
      <c r="M45" s="10"/>
      <c r="N45" s="48">
        <f t="shared" si="0"/>
      </c>
      <c r="O45" s="10"/>
      <c r="P45" s="10">
        <f t="shared" si="2"/>
        <v>1.5</v>
      </c>
      <c r="Q45" s="10"/>
      <c r="R45" s="10"/>
      <c r="S45" s="59">
        <f t="shared" si="1"/>
      </c>
      <c r="T45" s="51"/>
      <c r="U45" s="10"/>
      <c r="V45" s="10"/>
      <c r="W45" s="10"/>
      <c r="X45" s="10"/>
      <c r="Y45" s="10"/>
      <c r="Z45" s="10"/>
      <c r="AA45" s="10"/>
      <c r="AB45" s="10"/>
      <c r="AC45" s="170"/>
    </row>
    <row r="46" spans="9:29" ht="12.75">
      <c r="I46" s="69"/>
      <c r="J46" s="70" t="s">
        <v>69</v>
      </c>
      <c r="K46" s="57"/>
      <c r="L46" s="46"/>
      <c r="M46" s="46"/>
      <c r="N46" s="35">
        <f t="shared" si="0"/>
      </c>
      <c r="O46" s="46"/>
      <c r="P46" s="46">
        <f t="shared" si="2"/>
        <v>1.5</v>
      </c>
      <c r="Q46" s="46"/>
      <c r="R46" s="46"/>
      <c r="S46" s="58">
        <f t="shared" si="1"/>
      </c>
      <c r="T46" s="53"/>
      <c r="U46" s="3"/>
      <c r="V46" s="3"/>
      <c r="W46" s="3"/>
      <c r="X46" s="3"/>
      <c r="Y46" s="3"/>
      <c r="Z46" s="3"/>
      <c r="AA46" s="3"/>
      <c r="AB46" s="3"/>
      <c r="AC46" s="169"/>
    </row>
    <row r="47" spans="9:29" ht="12.75">
      <c r="I47" s="65">
        <v>1947</v>
      </c>
      <c r="J47" s="66" t="s">
        <v>70</v>
      </c>
      <c r="K47" s="9"/>
      <c r="L47" s="10"/>
      <c r="M47" s="10"/>
      <c r="N47" s="48">
        <f t="shared" si="0"/>
      </c>
      <c r="O47" s="10"/>
      <c r="P47" s="10">
        <f t="shared" si="2"/>
        <v>1.5</v>
      </c>
      <c r="Q47" s="10"/>
      <c r="R47" s="10"/>
      <c r="S47" s="59">
        <f t="shared" si="1"/>
      </c>
      <c r="T47" s="51"/>
      <c r="U47" s="10"/>
      <c r="V47" s="10"/>
      <c r="W47" s="10"/>
      <c r="X47" s="10"/>
      <c r="Y47" s="10"/>
      <c r="Z47" s="10"/>
      <c r="AA47" s="10"/>
      <c r="AB47" s="10"/>
      <c r="AC47" s="170"/>
    </row>
    <row r="48" spans="9:29" ht="12.75">
      <c r="I48" s="69"/>
      <c r="J48" s="70" t="s">
        <v>71</v>
      </c>
      <c r="K48" s="57"/>
      <c r="L48" s="46"/>
      <c r="M48" s="46"/>
      <c r="N48" s="35">
        <f t="shared" si="0"/>
      </c>
      <c r="O48" s="46"/>
      <c r="P48" s="46">
        <f t="shared" si="2"/>
        <v>1.5</v>
      </c>
      <c r="Q48" s="46"/>
      <c r="R48" s="46"/>
      <c r="S48" s="58">
        <f t="shared" si="1"/>
      </c>
      <c r="T48" s="53"/>
      <c r="U48" s="3"/>
      <c r="V48" s="3"/>
      <c r="W48" s="3"/>
      <c r="X48" s="3"/>
      <c r="Y48" s="3"/>
      <c r="Z48" s="3"/>
      <c r="AA48" s="3"/>
      <c r="AB48" s="3"/>
      <c r="AC48" s="169"/>
    </row>
    <row r="49" spans="9:29" ht="12.75">
      <c r="I49" s="65"/>
      <c r="J49" s="66" t="s">
        <v>72</v>
      </c>
      <c r="K49" s="9"/>
      <c r="L49" s="10"/>
      <c r="M49" s="10"/>
      <c r="N49" s="48">
        <f t="shared" si="0"/>
      </c>
      <c r="O49" s="10"/>
      <c r="P49" s="10">
        <f t="shared" si="2"/>
        <v>1.5</v>
      </c>
      <c r="Q49" s="10"/>
      <c r="R49" s="10"/>
      <c r="S49" s="59">
        <f t="shared" si="1"/>
      </c>
      <c r="T49" s="51"/>
      <c r="U49" s="10"/>
      <c r="V49" s="10"/>
      <c r="W49" s="10"/>
      <c r="X49" s="10"/>
      <c r="Y49" s="10"/>
      <c r="Z49" s="10"/>
      <c r="AA49" s="10"/>
      <c r="AB49" s="10"/>
      <c r="AC49" s="170"/>
    </row>
    <row r="50" spans="9:29" ht="12.75">
      <c r="I50" s="69"/>
      <c r="J50" s="70" t="s">
        <v>73</v>
      </c>
      <c r="K50" s="57"/>
      <c r="L50" s="46"/>
      <c r="M50" s="46"/>
      <c r="N50" s="35">
        <f t="shared" si="0"/>
      </c>
      <c r="O50" s="46"/>
      <c r="P50" s="46">
        <f t="shared" si="2"/>
        <v>1.5</v>
      </c>
      <c r="Q50" s="46"/>
      <c r="R50" s="46"/>
      <c r="S50" s="58">
        <f t="shared" si="1"/>
      </c>
      <c r="T50" s="53"/>
      <c r="U50" s="3"/>
      <c r="V50" s="3"/>
      <c r="W50" s="3"/>
      <c r="X50" s="3"/>
      <c r="Y50" s="3"/>
      <c r="Z50" s="3"/>
      <c r="AA50" s="3"/>
      <c r="AB50" s="3"/>
      <c r="AC50" s="169"/>
    </row>
    <row r="51" spans="9:29" ht="12.75">
      <c r="I51" s="65"/>
      <c r="J51" s="66" t="s">
        <v>20</v>
      </c>
      <c r="K51" s="9"/>
      <c r="L51" s="10"/>
      <c r="M51" s="10"/>
      <c r="N51" s="48">
        <f t="shared" si="0"/>
      </c>
      <c r="O51" s="10"/>
      <c r="P51" s="10">
        <f t="shared" si="2"/>
        <v>1.5</v>
      </c>
      <c r="Q51" s="10"/>
      <c r="R51" s="10"/>
      <c r="S51" s="59">
        <f t="shared" si="1"/>
      </c>
      <c r="T51" s="51"/>
      <c r="U51" s="10"/>
      <c r="V51" s="10"/>
      <c r="W51" s="10"/>
      <c r="X51" s="10"/>
      <c r="Y51" s="10"/>
      <c r="Z51" s="10"/>
      <c r="AA51" s="10"/>
      <c r="AB51" s="10"/>
      <c r="AC51" s="170"/>
    </row>
    <row r="52" spans="9:29" ht="12.75">
      <c r="I52" s="69"/>
      <c r="J52" s="70" t="s">
        <v>69</v>
      </c>
      <c r="K52" s="57"/>
      <c r="L52" s="46"/>
      <c r="M52" s="46"/>
      <c r="N52" s="35">
        <f t="shared" si="0"/>
      </c>
      <c r="O52" s="46"/>
      <c r="P52" s="46">
        <f t="shared" si="2"/>
        <v>1.5</v>
      </c>
      <c r="Q52" s="46"/>
      <c r="R52" s="46"/>
      <c r="S52" s="58">
        <f t="shared" si="1"/>
      </c>
      <c r="T52" s="53"/>
      <c r="U52" s="3"/>
      <c r="V52" s="3"/>
      <c r="W52" s="3"/>
      <c r="X52" s="3"/>
      <c r="Y52" s="3"/>
      <c r="Z52" s="3"/>
      <c r="AA52" s="3"/>
      <c r="AB52" s="3"/>
      <c r="AC52" s="169"/>
    </row>
    <row r="53" spans="9:29" ht="13.5" thickBot="1">
      <c r="I53" s="67">
        <v>1948</v>
      </c>
      <c r="J53" s="68" t="s">
        <v>70</v>
      </c>
      <c r="K53" s="61"/>
      <c r="L53" s="32"/>
      <c r="M53" s="32"/>
      <c r="N53" s="49">
        <f t="shared" si="0"/>
      </c>
      <c r="O53" s="32"/>
      <c r="P53" s="32">
        <f>P52</f>
        <v>1.5</v>
      </c>
      <c r="Q53" s="32"/>
      <c r="R53" s="32"/>
      <c r="S53" s="62">
        <f t="shared" si="1"/>
      </c>
      <c r="T53" s="52"/>
      <c r="U53" s="32"/>
      <c r="V53" s="32"/>
      <c r="W53" s="32"/>
      <c r="X53" s="32"/>
      <c r="Y53" s="32"/>
      <c r="Z53" s="32"/>
      <c r="AA53" s="32"/>
      <c r="AB53" s="32"/>
      <c r="AC53" s="17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USSR"/>
  <dimension ref="B1:AC53"/>
  <sheetViews>
    <sheetView workbookViewId="0" topLeftCell="A1">
      <selection activeCell="AC1" sqref="AC1:AC16384"/>
    </sheetView>
  </sheetViews>
  <sheetFormatPr defaultColWidth="9.140625" defaultRowHeight="12.75"/>
  <cols>
    <col min="1" max="1" width="1.57421875" style="0" customWidth="1"/>
    <col min="2" max="2" width="14.7109375" style="33" customWidth="1"/>
    <col min="3" max="3" width="11.7109375" style="2" customWidth="1"/>
    <col min="4" max="4" width="10.28125" style="2" bestFit="1" customWidth="1"/>
    <col min="5" max="5" width="3.57421875" style="2" bestFit="1" customWidth="1"/>
    <col min="6" max="7" width="4.57421875" style="2" bestFit="1" customWidth="1"/>
    <col min="8" max="8" width="1.7109375" style="0" customWidth="1"/>
    <col min="9" max="9" width="5.57421875" style="1" customWidth="1"/>
    <col min="10" max="10" width="4.421875" style="2" bestFit="1" customWidth="1"/>
    <col min="11" max="11" width="4.8515625" style="2" bestFit="1" customWidth="1"/>
    <col min="12" max="12" width="4.28125" style="2" bestFit="1" customWidth="1"/>
    <col min="13" max="15" width="3.57421875" style="2" bestFit="1" customWidth="1"/>
    <col min="16" max="16" width="5.00390625" style="2" bestFit="1" customWidth="1"/>
    <col min="17" max="17" width="4.7109375" style="2" bestFit="1" customWidth="1"/>
    <col min="18" max="18" width="3.28125" style="2" bestFit="1" customWidth="1"/>
    <col min="19" max="19" width="3.57421875" style="2" bestFit="1" customWidth="1"/>
    <col min="20" max="28" width="4.28125" style="2" customWidth="1"/>
    <col min="29" max="29" width="20.140625" style="33" customWidth="1"/>
  </cols>
  <sheetData>
    <row r="1" spans="2:29" s="22" customFormat="1" ht="16.5" thickBot="1">
      <c r="B1" s="22" t="s">
        <v>99</v>
      </c>
      <c r="C1" s="23"/>
      <c r="D1" s="23"/>
      <c r="E1" s="23"/>
      <c r="F1" s="23"/>
      <c r="G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66"/>
    </row>
    <row r="2" spans="2:29" ht="13.5" thickBot="1">
      <c r="B2" s="75" t="s">
        <v>74</v>
      </c>
      <c r="C2" s="76" t="s">
        <v>75</v>
      </c>
      <c r="D2" s="76" t="s">
        <v>76</v>
      </c>
      <c r="E2" s="76" t="s">
        <v>55</v>
      </c>
      <c r="F2" s="76" t="s">
        <v>77</v>
      </c>
      <c r="G2" s="77" t="s">
        <v>78</v>
      </c>
      <c r="I2" s="71" t="s">
        <v>2</v>
      </c>
      <c r="J2" s="72"/>
      <c r="K2" s="73" t="s">
        <v>88</v>
      </c>
      <c r="L2" s="73" t="s">
        <v>54</v>
      </c>
      <c r="M2" s="73" t="s">
        <v>55</v>
      </c>
      <c r="N2" s="73" t="s">
        <v>56</v>
      </c>
      <c r="O2" s="73" t="s">
        <v>57</v>
      </c>
      <c r="P2" s="73" t="s">
        <v>58</v>
      </c>
      <c r="Q2" s="73" t="s">
        <v>59</v>
      </c>
      <c r="R2" s="73" t="s">
        <v>60</v>
      </c>
      <c r="S2" s="73" t="s">
        <v>61</v>
      </c>
      <c r="T2" s="73" t="s">
        <v>62</v>
      </c>
      <c r="U2" s="73" t="s">
        <v>63</v>
      </c>
      <c r="V2" s="73" t="s">
        <v>64</v>
      </c>
      <c r="W2" s="73" t="s">
        <v>65</v>
      </c>
      <c r="X2" s="73" t="s">
        <v>66</v>
      </c>
      <c r="Y2" s="73" t="s">
        <v>67</v>
      </c>
      <c r="Z2" s="73" t="s">
        <v>85</v>
      </c>
      <c r="AA2" s="73" t="s">
        <v>86</v>
      </c>
      <c r="AB2" s="73" t="s">
        <v>87</v>
      </c>
      <c r="AC2" s="167" t="s">
        <v>68</v>
      </c>
    </row>
    <row r="3" spans="2:29" ht="12.75">
      <c r="B3" s="34" t="s">
        <v>99</v>
      </c>
      <c r="C3" s="24">
        <v>29</v>
      </c>
      <c r="D3" s="24">
        <v>20</v>
      </c>
      <c r="E3" s="24">
        <v>10</v>
      </c>
      <c r="F3" s="24">
        <v>30</v>
      </c>
      <c r="G3" s="25"/>
      <c r="I3" s="63">
        <v>1939</v>
      </c>
      <c r="J3" s="64" t="s">
        <v>20</v>
      </c>
      <c r="K3" s="54"/>
      <c r="L3" s="29"/>
      <c r="M3" s="29"/>
      <c r="N3" s="55">
        <f aca="true" t="shared" si="0" ref="N3:N53">IF(OR(""=K3,""=L3),"",MIN(K3,L3+M3))</f>
      </c>
      <c r="O3" s="29"/>
      <c r="P3" s="29">
        <v>0.25</v>
      </c>
      <c r="Q3" s="29"/>
      <c r="R3" s="29"/>
      <c r="S3" s="56">
        <f aca="true" t="shared" si="1" ref="S3:S53">IF(""=N3,"",ROUND((N3+O3)*(P3+Q3)+R3,0))</f>
      </c>
      <c r="T3" s="50"/>
      <c r="U3" s="8"/>
      <c r="V3" s="8"/>
      <c r="W3" s="8"/>
      <c r="X3" s="8"/>
      <c r="Y3" s="8"/>
      <c r="Z3" s="8"/>
      <c r="AA3" s="8"/>
      <c r="AB3" s="8"/>
      <c r="AC3" s="168"/>
    </row>
    <row r="4" spans="2:29" ht="12.75">
      <c r="B4" s="34"/>
      <c r="C4" s="24"/>
      <c r="D4" s="24"/>
      <c r="E4" s="24"/>
      <c r="F4" s="24"/>
      <c r="G4" s="25"/>
      <c r="I4" s="69"/>
      <c r="J4" s="70" t="s">
        <v>69</v>
      </c>
      <c r="K4" s="57"/>
      <c r="L4" s="46"/>
      <c r="M4" s="46"/>
      <c r="N4" s="35">
        <f t="shared" si="0"/>
      </c>
      <c r="O4" s="46"/>
      <c r="P4" s="46">
        <f>P3</f>
        <v>0.25</v>
      </c>
      <c r="Q4" s="46"/>
      <c r="R4" s="46"/>
      <c r="S4" s="58">
        <f t="shared" si="1"/>
      </c>
      <c r="T4" s="53"/>
      <c r="U4" s="3"/>
      <c r="V4" s="3"/>
      <c r="W4" s="3"/>
      <c r="X4" s="3"/>
      <c r="Y4" s="3"/>
      <c r="Z4" s="3"/>
      <c r="AA4" s="3"/>
      <c r="AB4" s="3"/>
      <c r="AC4" s="169"/>
    </row>
    <row r="5" spans="2:29" ht="12.75">
      <c r="B5" s="34"/>
      <c r="C5" s="24"/>
      <c r="D5" s="24"/>
      <c r="E5" s="24"/>
      <c r="F5" s="24"/>
      <c r="G5" s="25"/>
      <c r="I5" s="65">
        <v>1940</v>
      </c>
      <c r="J5" s="66" t="s">
        <v>70</v>
      </c>
      <c r="K5" s="9"/>
      <c r="L5" s="10"/>
      <c r="M5" s="10"/>
      <c r="N5" s="48">
        <f t="shared" si="0"/>
      </c>
      <c r="O5" s="10"/>
      <c r="P5" s="10">
        <v>0.5</v>
      </c>
      <c r="Q5" s="10"/>
      <c r="R5" s="10"/>
      <c r="S5" s="59">
        <f t="shared" si="1"/>
      </c>
      <c r="T5" s="51"/>
      <c r="U5" s="10"/>
      <c r="V5" s="10"/>
      <c r="W5" s="10"/>
      <c r="X5" s="10"/>
      <c r="Y5" s="10"/>
      <c r="Z5" s="10"/>
      <c r="AA5" s="10"/>
      <c r="AB5" s="10"/>
      <c r="AC5" s="170"/>
    </row>
    <row r="6" spans="2:29" ht="12.75">
      <c r="B6" s="36"/>
      <c r="C6" s="24"/>
      <c r="D6" s="24"/>
      <c r="E6" s="24"/>
      <c r="F6" s="24"/>
      <c r="G6" s="25"/>
      <c r="I6" s="69"/>
      <c r="J6" s="70" t="s">
        <v>71</v>
      </c>
      <c r="K6" s="57"/>
      <c r="L6" s="46"/>
      <c r="M6" s="46"/>
      <c r="N6" s="35">
        <f t="shared" si="0"/>
      </c>
      <c r="O6" s="46"/>
      <c r="P6" s="46">
        <f aca="true" t="shared" si="2" ref="P6:P52">P5</f>
        <v>0.5</v>
      </c>
      <c r="Q6" s="46"/>
      <c r="R6" s="46"/>
      <c r="S6" s="58">
        <f t="shared" si="1"/>
      </c>
      <c r="T6" s="53"/>
      <c r="U6" s="3"/>
      <c r="V6" s="3"/>
      <c r="W6" s="3"/>
      <c r="X6" s="3"/>
      <c r="Y6" s="3"/>
      <c r="Z6" s="3"/>
      <c r="AA6" s="3"/>
      <c r="AB6" s="3"/>
      <c r="AC6" s="169"/>
    </row>
    <row r="7" spans="2:29" ht="12.75">
      <c r="B7" s="34"/>
      <c r="C7" s="24"/>
      <c r="D7" s="24"/>
      <c r="E7" s="24"/>
      <c r="F7" s="24"/>
      <c r="G7" s="25"/>
      <c r="I7" s="65"/>
      <c r="J7" s="66" t="s">
        <v>72</v>
      </c>
      <c r="K7" s="9"/>
      <c r="L7" s="10"/>
      <c r="M7" s="10"/>
      <c r="N7" s="48">
        <f t="shared" si="0"/>
      </c>
      <c r="O7" s="10"/>
      <c r="P7" s="10">
        <f t="shared" si="2"/>
        <v>0.5</v>
      </c>
      <c r="Q7" s="10"/>
      <c r="R7" s="10"/>
      <c r="S7" s="59">
        <f t="shared" si="1"/>
      </c>
      <c r="T7" s="51"/>
      <c r="U7" s="10"/>
      <c r="V7" s="10"/>
      <c r="W7" s="10"/>
      <c r="X7" s="10"/>
      <c r="Y7" s="10"/>
      <c r="Z7" s="10"/>
      <c r="AA7" s="10"/>
      <c r="AB7" s="10"/>
      <c r="AC7" s="170"/>
    </row>
    <row r="8" spans="2:29" ht="12.75">
      <c r="B8" s="34"/>
      <c r="C8" s="24"/>
      <c r="D8" s="24"/>
      <c r="E8" s="24"/>
      <c r="F8" s="24"/>
      <c r="G8" s="25"/>
      <c r="I8" s="69"/>
      <c r="J8" s="70" t="s">
        <v>73</v>
      </c>
      <c r="K8" s="57"/>
      <c r="L8" s="46"/>
      <c r="M8" s="46"/>
      <c r="N8" s="35">
        <f t="shared" si="0"/>
      </c>
      <c r="O8" s="46"/>
      <c r="P8" s="46">
        <f t="shared" si="2"/>
        <v>0.5</v>
      </c>
      <c r="Q8" s="46"/>
      <c r="R8" s="46"/>
      <c r="S8" s="58">
        <f t="shared" si="1"/>
      </c>
      <c r="T8" s="53"/>
      <c r="U8" s="3"/>
      <c r="V8" s="3"/>
      <c r="W8" s="3"/>
      <c r="X8" s="3"/>
      <c r="Y8" s="3"/>
      <c r="Z8" s="3"/>
      <c r="AA8" s="3"/>
      <c r="AB8" s="3"/>
      <c r="AC8" s="169"/>
    </row>
    <row r="9" spans="2:29" ht="12.75">
      <c r="B9" s="34"/>
      <c r="C9" s="24"/>
      <c r="D9" s="24"/>
      <c r="E9" s="24"/>
      <c r="F9" s="24"/>
      <c r="G9" s="25"/>
      <c r="I9" s="65"/>
      <c r="J9" s="66" t="s">
        <v>20</v>
      </c>
      <c r="K9" s="9"/>
      <c r="L9" s="10"/>
      <c r="M9" s="10"/>
      <c r="N9" s="48">
        <f t="shared" si="0"/>
      </c>
      <c r="O9" s="10"/>
      <c r="P9" s="10">
        <f t="shared" si="2"/>
        <v>0.5</v>
      </c>
      <c r="Q9" s="10"/>
      <c r="R9" s="10"/>
      <c r="S9" s="59">
        <f t="shared" si="1"/>
      </c>
      <c r="T9" s="51"/>
      <c r="U9" s="10"/>
      <c r="V9" s="10"/>
      <c r="W9" s="10"/>
      <c r="X9" s="10"/>
      <c r="Y9" s="10"/>
      <c r="Z9" s="10"/>
      <c r="AA9" s="10"/>
      <c r="AB9" s="10"/>
      <c r="AC9" s="170"/>
    </row>
    <row r="10" spans="2:29" ht="12.75">
      <c r="B10" s="34"/>
      <c r="C10" s="24"/>
      <c r="D10" s="24"/>
      <c r="E10" s="24"/>
      <c r="F10" s="24"/>
      <c r="G10" s="25"/>
      <c r="I10" s="69"/>
      <c r="J10" s="70" t="s">
        <v>69</v>
      </c>
      <c r="K10" s="57"/>
      <c r="L10" s="46"/>
      <c r="M10" s="46"/>
      <c r="N10" s="35">
        <f t="shared" si="0"/>
      </c>
      <c r="O10" s="46"/>
      <c r="P10" s="46">
        <f t="shared" si="2"/>
        <v>0.5</v>
      </c>
      <c r="Q10" s="46"/>
      <c r="R10" s="46"/>
      <c r="S10" s="58">
        <f t="shared" si="1"/>
      </c>
      <c r="T10" s="53"/>
      <c r="U10" s="3"/>
      <c r="V10" s="3"/>
      <c r="W10" s="3"/>
      <c r="X10" s="3"/>
      <c r="Y10" s="3"/>
      <c r="Z10" s="3"/>
      <c r="AA10" s="3"/>
      <c r="AB10" s="3"/>
      <c r="AC10" s="169"/>
    </row>
    <row r="11" spans="2:29" ht="12.75">
      <c r="B11" s="34"/>
      <c r="C11" s="24"/>
      <c r="D11" s="24"/>
      <c r="E11" s="24"/>
      <c r="F11" s="24"/>
      <c r="G11" s="25"/>
      <c r="I11" s="65">
        <v>1941</v>
      </c>
      <c r="J11" s="66" t="s">
        <v>70</v>
      </c>
      <c r="K11" s="9"/>
      <c r="L11" s="10"/>
      <c r="M11" s="10"/>
      <c r="N11" s="48">
        <f t="shared" si="0"/>
      </c>
      <c r="O11" s="10"/>
      <c r="P11" s="10">
        <f t="shared" si="2"/>
        <v>0.5</v>
      </c>
      <c r="Q11" s="10"/>
      <c r="R11" s="10"/>
      <c r="S11" s="59">
        <f t="shared" si="1"/>
      </c>
      <c r="T11" s="51"/>
      <c r="U11" s="10"/>
      <c r="V11" s="10"/>
      <c r="W11" s="10"/>
      <c r="X11" s="10"/>
      <c r="Y11" s="10"/>
      <c r="Z11" s="10"/>
      <c r="AA11" s="10"/>
      <c r="AB11" s="10"/>
      <c r="AC11" s="170"/>
    </row>
    <row r="12" spans="2:29" ht="12.75">
      <c r="B12" s="34"/>
      <c r="C12" s="24"/>
      <c r="D12" s="24"/>
      <c r="E12" s="24"/>
      <c r="F12" s="24"/>
      <c r="G12" s="25"/>
      <c r="I12" s="69"/>
      <c r="J12" s="70" t="s">
        <v>71</v>
      </c>
      <c r="K12" s="57"/>
      <c r="L12" s="46"/>
      <c r="M12" s="46"/>
      <c r="N12" s="35">
        <f t="shared" si="0"/>
      </c>
      <c r="O12" s="46"/>
      <c r="P12" s="46">
        <f t="shared" si="2"/>
        <v>0.5</v>
      </c>
      <c r="Q12" s="46"/>
      <c r="R12" s="46"/>
      <c r="S12" s="58">
        <f t="shared" si="1"/>
      </c>
      <c r="T12" s="53"/>
      <c r="U12" s="3"/>
      <c r="V12" s="3"/>
      <c r="W12" s="3"/>
      <c r="X12" s="3"/>
      <c r="Y12" s="3"/>
      <c r="Z12" s="3"/>
      <c r="AA12" s="3"/>
      <c r="AB12" s="3"/>
      <c r="AC12" s="169"/>
    </row>
    <row r="13" spans="2:29" ht="12.75">
      <c r="B13" s="34"/>
      <c r="C13" s="24"/>
      <c r="D13" s="24"/>
      <c r="E13" s="24"/>
      <c r="F13" s="24"/>
      <c r="G13" s="25"/>
      <c r="I13" s="65"/>
      <c r="J13" s="66" t="s">
        <v>72</v>
      </c>
      <c r="K13" s="9"/>
      <c r="L13" s="10"/>
      <c r="M13" s="10"/>
      <c r="N13" s="48">
        <f t="shared" si="0"/>
      </c>
      <c r="O13" s="10"/>
      <c r="P13" s="10">
        <f t="shared" si="2"/>
        <v>0.5</v>
      </c>
      <c r="Q13" s="10"/>
      <c r="R13" s="10"/>
      <c r="S13" s="59">
        <f t="shared" si="1"/>
      </c>
      <c r="T13" s="51"/>
      <c r="U13" s="10"/>
      <c r="V13" s="10"/>
      <c r="W13" s="10"/>
      <c r="X13" s="10"/>
      <c r="Y13" s="10"/>
      <c r="Z13" s="10"/>
      <c r="AA13" s="10"/>
      <c r="AB13" s="10"/>
      <c r="AC13" s="170"/>
    </row>
    <row r="14" spans="2:29" ht="12.75">
      <c r="B14" s="34"/>
      <c r="C14" s="24"/>
      <c r="D14" s="24"/>
      <c r="E14" s="24"/>
      <c r="F14" s="24"/>
      <c r="G14" s="25"/>
      <c r="I14" s="69"/>
      <c r="J14" s="70" t="s">
        <v>73</v>
      </c>
      <c r="K14" s="57"/>
      <c r="L14" s="46"/>
      <c r="M14" s="46"/>
      <c r="N14" s="35">
        <f t="shared" si="0"/>
      </c>
      <c r="O14" s="46"/>
      <c r="P14" s="46">
        <f t="shared" si="2"/>
        <v>0.5</v>
      </c>
      <c r="Q14" s="46"/>
      <c r="R14" s="46"/>
      <c r="S14" s="58">
        <f t="shared" si="1"/>
      </c>
      <c r="T14" s="53"/>
      <c r="U14" s="3"/>
      <c r="V14" s="3"/>
      <c r="W14" s="3"/>
      <c r="X14" s="3"/>
      <c r="Y14" s="3"/>
      <c r="Z14" s="3"/>
      <c r="AA14" s="3"/>
      <c r="AB14" s="3"/>
      <c r="AC14" s="169"/>
    </row>
    <row r="15" spans="2:29" ht="12.75">
      <c r="B15" s="34"/>
      <c r="C15" s="24"/>
      <c r="D15" s="24"/>
      <c r="E15" s="24"/>
      <c r="F15" s="24"/>
      <c r="G15" s="25"/>
      <c r="I15" s="65"/>
      <c r="J15" s="66" t="s">
        <v>20</v>
      </c>
      <c r="K15" s="9"/>
      <c r="L15" s="10"/>
      <c r="M15" s="10"/>
      <c r="N15" s="48">
        <f t="shared" si="0"/>
      </c>
      <c r="O15" s="10"/>
      <c r="P15" s="10">
        <f t="shared" si="2"/>
        <v>0.5</v>
      </c>
      <c r="Q15" s="10"/>
      <c r="R15" s="10"/>
      <c r="S15" s="59">
        <f t="shared" si="1"/>
      </c>
      <c r="T15" s="51"/>
      <c r="U15" s="10"/>
      <c r="V15" s="10"/>
      <c r="W15" s="10"/>
      <c r="X15" s="10"/>
      <c r="Y15" s="10"/>
      <c r="Z15" s="10"/>
      <c r="AA15" s="10"/>
      <c r="AB15" s="10"/>
      <c r="AC15" s="170"/>
    </row>
    <row r="16" spans="2:29" ht="12.75">
      <c r="B16" s="34"/>
      <c r="C16" s="24"/>
      <c r="D16" s="24"/>
      <c r="E16" s="24"/>
      <c r="F16" s="24"/>
      <c r="G16" s="25"/>
      <c r="I16" s="69"/>
      <c r="J16" s="70" t="s">
        <v>69</v>
      </c>
      <c r="K16" s="57"/>
      <c r="L16" s="46"/>
      <c r="M16" s="46"/>
      <c r="N16" s="35">
        <f t="shared" si="0"/>
      </c>
      <c r="O16" s="46"/>
      <c r="P16" s="46">
        <f t="shared" si="2"/>
        <v>0.5</v>
      </c>
      <c r="Q16" s="46"/>
      <c r="R16" s="46"/>
      <c r="S16" s="58">
        <f t="shared" si="1"/>
      </c>
      <c r="T16" s="53"/>
      <c r="U16" s="3"/>
      <c r="V16" s="3"/>
      <c r="W16" s="3"/>
      <c r="X16" s="3"/>
      <c r="Y16" s="3"/>
      <c r="Z16" s="3"/>
      <c r="AA16" s="3"/>
      <c r="AB16" s="3"/>
      <c r="AC16" s="169"/>
    </row>
    <row r="17" spans="2:29" ht="12.75">
      <c r="B17" s="34"/>
      <c r="C17" s="24"/>
      <c r="D17" s="24"/>
      <c r="E17" s="24"/>
      <c r="F17" s="24"/>
      <c r="G17" s="25"/>
      <c r="I17" s="65">
        <v>1942</v>
      </c>
      <c r="J17" s="66" t="s">
        <v>70</v>
      </c>
      <c r="K17" s="9"/>
      <c r="L17" s="10"/>
      <c r="M17" s="10"/>
      <c r="N17" s="48">
        <f t="shared" si="0"/>
      </c>
      <c r="O17" s="10"/>
      <c r="P17" s="10">
        <v>0.75</v>
      </c>
      <c r="Q17" s="10"/>
      <c r="R17" s="10"/>
      <c r="S17" s="59">
        <f t="shared" si="1"/>
      </c>
      <c r="T17" s="51"/>
      <c r="U17" s="10"/>
      <c r="V17" s="10"/>
      <c r="W17" s="10"/>
      <c r="X17" s="10"/>
      <c r="Y17" s="10"/>
      <c r="Z17" s="10"/>
      <c r="AA17" s="10"/>
      <c r="AB17" s="10"/>
      <c r="AC17" s="170"/>
    </row>
    <row r="18" spans="2:29" ht="12.75">
      <c r="B18" s="34"/>
      <c r="C18" s="24"/>
      <c r="D18" s="24"/>
      <c r="E18" s="24"/>
      <c r="F18" s="24"/>
      <c r="G18" s="25"/>
      <c r="I18" s="69"/>
      <c r="J18" s="70" t="s">
        <v>71</v>
      </c>
      <c r="K18" s="57"/>
      <c r="L18" s="46"/>
      <c r="M18" s="46"/>
      <c r="N18" s="35">
        <f t="shared" si="0"/>
      </c>
      <c r="O18" s="46"/>
      <c r="P18" s="46">
        <f t="shared" si="2"/>
        <v>0.75</v>
      </c>
      <c r="Q18" s="46"/>
      <c r="R18" s="46"/>
      <c r="S18" s="58">
        <f t="shared" si="1"/>
      </c>
      <c r="T18" s="53"/>
      <c r="U18" s="3"/>
      <c r="V18" s="3"/>
      <c r="W18" s="3"/>
      <c r="X18" s="3"/>
      <c r="Y18" s="3"/>
      <c r="Z18" s="3"/>
      <c r="AA18" s="3"/>
      <c r="AB18" s="3"/>
      <c r="AC18" s="169"/>
    </row>
    <row r="19" spans="2:29" ht="12.75">
      <c r="B19" s="34"/>
      <c r="C19" s="24"/>
      <c r="D19" s="24"/>
      <c r="E19" s="24"/>
      <c r="F19" s="24"/>
      <c r="G19" s="25"/>
      <c r="I19" s="65"/>
      <c r="J19" s="66" t="s">
        <v>72</v>
      </c>
      <c r="K19" s="9"/>
      <c r="L19" s="10"/>
      <c r="M19" s="10"/>
      <c r="N19" s="48">
        <f t="shared" si="0"/>
      </c>
      <c r="O19" s="10"/>
      <c r="P19" s="10">
        <f t="shared" si="2"/>
        <v>0.75</v>
      </c>
      <c r="Q19" s="10"/>
      <c r="R19" s="10"/>
      <c r="S19" s="59">
        <f t="shared" si="1"/>
      </c>
      <c r="T19" s="51"/>
      <c r="U19" s="10"/>
      <c r="V19" s="10"/>
      <c r="W19" s="10"/>
      <c r="X19" s="10"/>
      <c r="Y19" s="10"/>
      <c r="Z19" s="10"/>
      <c r="AA19" s="10"/>
      <c r="AB19" s="10"/>
      <c r="AC19" s="170"/>
    </row>
    <row r="20" spans="2:29" ht="12.75">
      <c r="B20" s="34"/>
      <c r="C20" s="24"/>
      <c r="D20" s="24"/>
      <c r="E20" s="24"/>
      <c r="F20" s="24"/>
      <c r="G20" s="25"/>
      <c r="I20" s="69"/>
      <c r="J20" s="70" t="s">
        <v>73</v>
      </c>
      <c r="K20" s="57"/>
      <c r="L20" s="46"/>
      <c r="M20" s="46"/>
      <c r="N20" s="35">
        <f t="shared" si="0"/>
      </c>
      <c r="O20" s="46"/>
      <c r="P20" s="46">
        <f t="shared" si="2"/>
        <v>0.75</v>
      </c>
      <c r="Q20" s="46"/>
      <c r="R20" s="46"/>
      <c r="S20" s="58">
        <f t="shared" si="1"/>
      </c>
      <c r="T20" s="53"/>
      <c r="U20" s="3"/>
      <c r="V20" s="3"/>
      <c r="W20" s="3"/>
      <c r="X20" s="3"/>
      <c r="Y20" s="3"/>
      <c r="Z20" s="3"/>
      <c r="AA20" s="3"/>
      <c r="AB20" s="3"/>
      <c r="AC20" s="169"/>
    </row>
    <row r="21" spans="2:29" ht="12.75">
      <c r="B21" s="34"/>
      <c r="C21" s="24"/>
      <c r="D21" s="24"/>
      <c r="E21" s="24"/>
      <c r="F21" s="24"/>
      <c r="G21" s="25"/>
      <c r="I21" s="65"/>
      <c r="J21" s="66" t="s">
        <v>20</v>
      </c>
      <c r="K21" s="9"/>
      <c r="L21" s="10"/>
      <c r="M21" s="10"/>
      <c r="N21" s="48">
        <f t="shared" si="0"/>
      </c>
      <c r="O21" s="10"/>
      <c r="P21" s="10">
        <f t="shared" si="2"/>
        <v>0.75</v>
      </c>
      <c r="Q21" s="10"/>
      <c r="R21" s="10"/>
      <c r="S21" s="59">
        <f t="shared" si="1"/>
      </c>
      <c r="T21" s="51"/>
      <c r="U21" s="10"/>
      <c r="V21" s="10"/>
      <c r="W21" s="10"/>
      <c r="X21" s="10"/>
      <c r="Y21" s="10"/>
      <c r="Z21" s="10"/>
      <c r="AA21" s="10"/>
      <c r="AB21" s="10"/>
      <c r="AC21" s="170"/>
    </row>
    <row r="22" spans="2:29" ht="12.75">
      <c r="B22" s="34"/>
      <c r="C22" s="24"/>
      <c r="D22" s="24"/>
      <c r="E22" s="24"/>
      <c r="F22" s="24"/>
      <c r="G22" s="25"/>
      <c r="I22" s="69"/>
      <c r="J22" s="70" t="s">
        <v>69</v>
      </c>
      <c r="K22" s="60"/>
      <c r="L22" s="47"/>
      <c r="M22" s="47"/>
      <c r="N22" s="35">
        <f t="shared" si="0"/>
      </c>
      <c r="O22" s="46"/>
      <c r="P22" s="46">
        <f t="shared" si="2"/>
        <v>0.75</v>
      </c>
      <c r="Q22" s="46"/>
      <c r="R22" s="46"/>
      <c r="S22" s="58">
        <f t="shared" si="1"/>
      </c>
      <c r="T22" s="53"/>
      <c r="U22" s="3"/>
      <c r="V22" s="3"/>
      <c r="W22" s="3"/>
      <c r="X22" s="3"/>
      <c r="Y22" s="3"/>
      <c r="Z22" s="3"/>
      <c r="AA22" s="3"/>
      <c r="AB22" s="3"/>
      <c r="AC22" s="169"/>
    </row>
    <row r="23" spans="2:29" ht="12.75">
      <c r="B23" s="34"/>
      <c r="C23" s="24"/>
      <c r="D23" s="24"/>
      <c r="E23" s="24"/>
      <c r="F23" s="24"/>
      <c r="G23" s="25"/>
      <c r="I23" s="65">
        <v>1943</v>
      </c>
      <c r="J23" s="66" t="s">
        <v>70</v>
      </c>
      <c r="K23" s="9"/>
      <c r="L23" s="10"/>
      <c r="M23" s="10"/>
      <c r="N23" s="48">
        <f t="shared" si="0"/>
      </c>
      <c r="O23" s="10"/>
      <c r="P23" s="10">
        <v>1</v>
      </c>
      <c r="Q23" s="10"/>
      <c r="R23" s="10"/>
      <c r="S23" s="59">
        <f t="shared" si="1"/>
      </c>
      <c r="T23" s="51"/>
      <c r="U23" s="10"/>
      <c r="V23" s="10"/>
      <c r="W23" s="10"/>
      <c r="X23" s="10"/>
      <c r="Y23" s="10"/>
      <c r="Z23" s="10"/>
      <c r="AA23" s="10"/>
      <c r="AB23" s="10"/>
      <c r="AC23" s="170"/>
    </row>
    <row r="24" spans="2:29" ht="12.75">
      <c r="B24" s="34"/>
      <c r="C24" s="24"/>
      <c r="D24" s="24"/>
      <c r="E24" s="24"/>
      <c r="F24" s="24"/>
      <c r="G24" s="25"/>
      <c r="I24" s="69"/>
      <c r="J24" s="70" t="s">
        <v>71</v>
      </c>
      <c r="K24" s="57"/>
      <c r="L24" s="46"/>
      <c r="M24" s="46"/>
      <c r="N24" s="35">
        <f t="shared" si="0"/>
      </c>
      <c r="O24" s="46"/>
      <c r="P24" s="46">
        <f t="shared" si="2"/>
        <v>1</v>
      </c>
      <c r="Q24" s="46"/>
      <c r="R24" s="46"/>
      <c r="S24" s="58">
        <f t="shared" si="1"/>
      </c>
      <c r="T24" s="53"/>
      <c r="U24" s="3"/>
      <c r="V24" s="3"/>
      <c r="W24" s="3"/>
      <c r="X24" s="3"/>
      <c r="Y24" s="3"/>
      <c r="Z24" s="3"/>
      <c r="AA24" s="3"/>
      <c r="AB24" s="3"/>
      <c r="AC24" s="169"/>
    </row>
    <row r="25" spans="2:29" ht="12.75">
      <c r="B25" s="34"/>
      <c r="C25" s="24"/>
      <c r="D25" s="24"/>
      <c r="E25" s="24"/>
      <c r="F25" s="24"/>
      <c r="G25" s="25"/>
      <c r="I25" s="65"/>
      <c r="J25" s="66" t="s">
        <v>72</v>
      </c>
      <c r="K25" s="9"/>
      <c r="L25" s="10"/>
      <c r="M25" s="10"/>
      <c r="N25" s="48">
        <f t="shared" si="0"/>
      </c>
      <c r="O25" s="10"/>
      <c r="P25" s="10">
        <f t="shared" si="2"/>
        <v>1</v>
      </c>
      <c r="Q25" s="10"/>
      <c r="R25" s="10"/>
      <c r="S25" s="59">
        <f t="shared" si="1"/>
      </c>
      <c r="T25" s="51"/>
      <c r="U25" s="10"/>
      <c r="V25" s="10"/>
      <c r="W25" s="10"/>
      <c r="X25" s="10"/>
      <c r="Y25" s="10"/>
      <c r="Z25" s="10"/>
      <c r="AA25" s="10"/>
      <c r="AB25" s="10"/>
      <c r="AC25" s="170"/>
    </row>
    <row r="26" spans="2:29" ht="12.75">
      <c r="B26" s="34"/>
      <c r="C26" s="24"/>
      <c r="D26" s="24"/>
      <c r="E26" s="24"/>
      <c r="F26" s="24"/>
      <c r="G26" s="25"/>
      <c r="I26" s="69"/>
      <c r="J26" s="70" t="s">
        <v>73</v>
      </c>
      <c r="K26" s="57"/>
      <c r="L26" s="46"/>
      <c r="M26" s="46"/>
      <c r="N26" s="35">
        <f t="shared" si="0"/>
      </c>
      <c r="O26" s="46"/>
      <c r="P26" s="46">
        <f t="shared" si="2"/>
        <v>1</v>
      </c>
      <c r="Q26" s="46"/>
      <c r="R26" s="46"/>
      <c r="S26" s="58">
        <f t="shared" si="1"/>
      </c>
      <c r="T26" s="53"/>
      <c r="U26" s="3"/>
      <c r="V26" s="3"/>
      <c r="W26" s="3"/>
      <c r="X26" s="3"/>
      <c r="Y26" s="3"/>
      <c r="Z26" s="3"/>
      <c r="AA26" s="3"/>
      <c r="AB26" s="3"/>
      <c r="AC26" s="169"/>
    </row>
    <row r="27" spans="2:29" ht="12.75">
      <c r="B27" s="34"/>
      <c r="C27" s="24"/>
      <c r="D27" s="24"/>
      <c r="E27" s="24"/>
      <c r="F27" s="24"/>
      <c r="G27" s="25"/>
      <c r="I27" s="65"/>
      <c r="J27" s="66" t="s">
        <v>20</v>
      </c>
      <c r="K27" s="9"/>
      <c r="L27" s="10"/>
      <c r="M27" s="10"/>
      <c r="N27" s="48">
        <f t="shared" si="0"/>
      </c>
      <c r="O27" s="10"/>
      <c r="P27" s="10">
        <f t="shared" si="2"/>
        <v>1</v>
      </c>
      <c r="Q27" s="10"/>
      <c r="R27" s="10"/>
      <c r="S27" s="59">
        <f t="shared" si="1"/>
      </c>
      <c r="T27" s="51"/>
      <c r="U27" s="10"/>
      <c r="V27" s="10"/>
      <c r="W27" s="10"/>
      <c r="X27" s="10"/>
      <c r="Y27" s="10"/>
      <c r="Z27" s="10"/>
      <c r="AA27" s="10"/>
      <c r="AB27" s="10"/>
      <c r="AC27" s="170"/>
    </row>
    <row r="28" spans="2:29" ht="12.75">
      <c r="B28" s="34"/>
      <c r="C28" s="24"/>
      <c r="D28" s="24"/>
      <c r="E28" s="24"/>
      <c r="F28" s="24"/>
      <c r="G28" s="25"/>
      <c r="I28" s="69"/>
      <c r="J28" s="70" t="s">
        <v>69</v>
      </c>
      <c r="K28" s="57"/>
      <c r="L28" s="46"/>
      <c r="M28" s="46"/>
      <c r="N28" s="35">
        <f t="shared" si="0"/>
      </c>
      <c r="O28" s="46"/>
      <c r="P28" s="46">
        <f t="shared" si="2"/>
        <v>1</v>
      </c>
      <c r="Q28" s="46"/>
      <c r="R28" s="46"/>
      <c r="S28" s="58">
        <f t="shared" si="1"/>
      </c>
      <c r="T28" s="53"/>
      <c r="U28" s="3"/>
      <c r="V28" s="3"/>
      <c r="W28" s="3"/>
      <c r="X28" s="3"/>
      <c r="Y28" s="3"/>
      <c r="Z28" s="3"/>
      <c r="AA28" s="3"/>
      <c r="AB28" s="3"/>
      <c r="AC28" s="169"/>
    </row>
    <row r="29" spans="2:29" ht="12.75">
      <c r="B29" s="34"/>
      <c r="C29" s="24"/>
      <c r="D29" s="24"/>
      <c r="E29" s="24"/>
      <c r="F29" s="24"/>
      <c r="G29" s="25"/>
      <c r="I29" s="65">
        <v>1944</v>
      </c>
      <c r="J29" s="66" t="s">
        <v>70</v>
      </c>
      <c r="K29" s="9"/>
      <c r="L29" s="10"/>
      <c r="M29" s="10"/>
      <c r="N29" s="48">
        <f t="shared" si="0"/>
      </c>
      <c r="O29" s="10"/>
      <c r="P29" s="10">
        <v>1.25</v>
      </c>
      <c r="Q29" s="10"/>
      <c r="R29" s="10"/>
      <c r="S29" s="59">
        <f t="shared" si="1"/>
      </c>
      <c r="T29" s="51"/>
      <c r="U29" s="10"/>
      <c r="V29" s="10"/>
      <c r="W29" s="10"/>
      <c r="X29" s="10"/>
      <c r="Y29" s="10"/>
      <c r="Z29" s="10"/>
      <c r="AA29" s="10"/>
      <c r="AB29" s="10"/>
      <c r="AC29" s="170"/>
    </row>
    <row r="30" spans="2:29" ht="12.75">
      <c r="B30" s="34"/>
      <c r="C30" s="24"/>
      <c r="D30" s="24"/>
      <c r="E30" s="24"/>
      <c r="F30" s="24"/>
      <c r="G30" s="25"/>
      <c r="I30" s="69"/>
      <c r="J30" s="70" t="s">
        <v>71</v>
      </c>
      <c r="K30" s="57"/>
      <c r="L30" s="46"/>
      <c r="M30" s="46"/>
      <c r="N30" s="35">
        <f t="shared" si="0"/>
      </c>
      <c r="O30" s="46"/>
      <c r="P30" s="46">
        <f t="shared" si="2"/>
        <v>1.25</v>
      </c>
      <c r="Q30" s="46"/>
      <c r="R30" s="46"/>
      <c r="S30" s="58">
        <f t="shared" si="1"/>
      </c>
      <c r="T30" s="53"/>
      <c r="U30" s="3"/>
      <c r="V30" s="3"/>
      <c r="W30" s="3"/>
      <c r="X30" s="3"/>
      <c r="Y30" s="3"/>
      <c r="Z30" s="3"/>
      <c r="AA30" s="3"/>
      <c r="AB30" s="3"/>
      <c r="AC30" s="169"/>
    </row>
    <row r="31" spans="2:29" ht="12.75">
      <c r="B31" s="78" t="s">
        <v>89</v>
      </c>
      <c r="C31" s="79"/>
      <c r="D31" s="79">
        <v>-5</v>
      </c>
      <c r="E31" s="79">
        <v>-2</v>
      </c>
      <c r="F31" s="79">
        <v>-7</v>
      </c>
      <c r="G31" s="80"/>
      <c r="I31" s="65"/>
      <c r="J31" s="66" t="s">
        <v>72</v>
      </c>
      <c r="K31" s="9"/>
      <c r="L31" s="10"/>
      <c r="M31" s="10"/>
      <c r="N31" s="48">
        <f t="shared" si="0"/>
      </c>
      <c r="O31" s="10"/>
      <c r="P31" s="10">
        <f t="shared" si="2"/>
        <v>1.25</v>
      </c>
      <c r="Q31" s="10"/>
      <c r="R31" s="10"/>
      <c r="S31" s="59">
        <f t="shared" si="1"/>
      </c>
      <c r="T31" s="51"/>
      <c r="U31" s="10"/>
      <c r="V31" s="10"/>
      <c r="W31" s="10"/>
      <c r="X31" s="10"/>
      <c r="Y31" s="10"/>
      <c r="Z31" s="10"/>
      <c r="AA31" s="10"/>
      <c r="AB31" s="10"/>
      <c r="AC31" s="170"/>
    </row>
    <row r="32" spans="2:29" ht="13.5" thickBot="1">
      <c r="B32" s="34"/>
      <c r="C32" s="24"/>
      <c r="D32" s="24"/>
      <c r="E32" s="24"/>
      <c r="F32" s="24"/>
      <c r="G32" s="25"/>
      <c r="I32" s="69"/>
      <c r="J32" s="70" t="s">
        <v>73</v>
      </c>
      <c r="K32" s="57"/>
      <c r="L32" s="46"/>
      <c r="M32" s="46"/>
      <c r="N32" s="35">
        <f t="shared" si="0"/>
      </c>
      <c r="O32" s="46"/>
      <c r="P32" s="46">
        <f t="shared" si="2"/>
        <v>1.25</v>
      </c>
      <c r="Q32" s="46"/>
      <c r="R32" s="46"/>
      <c r="S32" s="58">
        <f t="shared" si="1"/>
      </c>
      <c r="T32" s="53"/>
      <c r="U32" s="3"/>
      <c r="V32" s="3"/>
      <c r="W32" s="3"/>
      <c r="X32" s="3"/>
      <c r="Y32" s="3"/>
      <c r="Z32" s="3"/>
      <c r="AA32" s="3"/>
      <c r="AB32" s="3"/>
      <c r="AC32" s="169"/>
    </row>
    <row r="33" spans="2:29" ht="13.5" thickBot="1">
      <c r="B33" s="75" t="s">
        <v>79</v>
      </c>
      <c r="C33" s="76">
        <f>SUM(C3:C32)</f>
        <v>29</v>
      </c>
      <c r="D33" s="76">
        <f>SUM(D3:D32)</f>
        <v>15</v>
      </c>
      <c r="E33" s="76">
        <f>SUM(E3:E32)</f>
        <v>8</v>
      </c>
      <c r="F33" s="76">
        <f>SUM(F3:F32)</f>
        <v>23</v>
      </c>
      <c r="G33" s="77">
        <f>SUM(G3:G32)</f>
        <v>0</v>
      </c>
      <c r="I33" s="65"/>
      <c r="J33" s="66" t="s">
        <v>20</v>
      </c>
      <c r="K33" s="9"/>
      <c r="L33" s="10"/>
      <c r="M33" s="10"/>
      <c r="N33" s="48">
        <f t="shared" si="0"/>
      </c>
      <c r="O33" s="10"/>
      <c r="P33" s="10">
        <f t="shared" si="2"/>
        <v>1.25</v>
      </c>
      <c r="Q33" s="10"/>
      <c r="R33" s="10"/>
      <c r="S33" s="59">
        <f t="shared" si="1"/>
      </c>
      <c r="T33" s="51"/>
      <c r="U33" s="10"/>
      <c r="V33" s="10"/>
      <c r="W33" s="10"/>
      <c r="X33" s="10"/>
      <c r="Y33" s="10"/>
      <c r="Z33" s="10"/>
      <c r="AA33" s="10"/>
      <c r="AB33" s="10"/>
      <c r="AC33" s="170"/>
    </row>
    <row r="34" spans="9:29" ht="13.5" thickBot="1">
      <c r="I34" s="69"/>
      <c r="J34" s="70" t="s">
        <v>69</v>
      </c>
      <c r="K34" s="57"/>
      <c r="L34" s="46"/>
      <c r="M34" s="46"/>
      <c r="N34" s="35">
        <f t="shared" si="0"/>
      </c>
      <c r="O34" s="46"/>
      <c r="P34" s="46">
        <f t="shared" si="2"/>
        <v>1.25</v>
      </c>
      <c r="Q34" s="46"/>
      <c r="R34" s="46"/>
      <c r="S34" s="58">
        <f t="shared" si="1"/>
      </c>
      <c r="T34" s="53"/>
      <c r="U34" s="3"/>
      <c r="V34" s="3"/>
      <c r="W34" s="3"/>
      <c r="X34" s="3"/>
      <c r="Y34" s="3"/>
      <c r="Z34" s="3"/>
      <c r="AA34" s="3"/>
      <c r="AB34" s="3"/>
      <c r="AC34" s="169"/>
    </row>
    <row r="35" spans="2:29" ht="12.75">
      <c r="B35" s="37" t="s">
        <v>82</v>
      </c>
      <c r="C35" s="26"/>
      <c r="I35" s="65">
        <v>1945</v>
      </c>
      <c r="J35" s="66" t="s">
        <v>70</v>
      </c>
      <c r="K35" s="9"/>
      <c r="L35" s="10"/>
      <c r="M35" s="10"/>
      <c r="N35" s="48">
        <f t="shared" si="0"/>
      </c>
      <c r="O35" s="10"/>
      <c r="P35" s="10">
        <v>1.5</v>
      </c>
      <c r="Q35" s="10"/>
      <c r="R35" s="10"/>
      <c r="S35" s="59">
        <f t="shared" si="1"/>
      </c>
      <c r="T35" s="51"/>
      <c r="U35" s="10"/>
      <c r="V35" s="10"/>
      <c r="W35" s="10"/>
      <c r="X35" s="10"/>
      <c r="Y35" s="10"/>
      <c r="Z35" s="10"/>
      <c r="AA35" s="10"/>
      <c r="AB35" s="10"/>
      <c r="AC35" s="170"/>
    </row>
    <row r="36" spans="2:29" ht="12.75">
      <c r="B36" s="38" t="s">
        <v>81</v>
      </c>
      <c r="C36" s="27"/>
      <c r="I36" s="69"/>
      <c r="J36" s="70" t="s">
        <v>71</v>
      </c>
      <c r="K36" s="57"/>
      <c r="L36" s="46"/>
      <c r="M36" s="46"/>
      <c r="N36" s="35">
        <f t="shared" si="0"/>
      </c>
      <c r="O36" s="46"/>
      <c r="P36" s="46">
        <f t="shared" si="2"/>
        <v>1.5</v>
      </c>
      <c r="Q36" s="46"/>
      <c r="R36" s="46"/>
      <c r="S36" s="58">
        <f t="shared" si="1"/>
      </c>
      <c r="T36" s="53"/>
      <c r="U36" s="3"/>
      <c r="V36" s="3"/>
      <c r="W36" s="3"/>
      <c r="X36" s="3"/>
      <c r="Y36" s="3"/>
      <c r="Z36" s="3"/>
      <c r="AA36" s="3"/>
      <c r="AB36" s="3"/>
      <c r="AC36" s="169"/>
    </row>
    <row r="37" spans="2:29" ht="13.5" thickBot="1">
      <c r="B37" s="39" t="s">
        <v>83</v>
      </c>
      <c r="C37" s="28">
        <v>2</v>
      </c>
      <c r="I37" s="65"/>
      <c r="J37" s="66" t="s">
        <v>72</v>
      </c>
      <c r="K37" s="9"/>
      <c r="L37" s="10"/>
      <c r="M37" s="10"/>
      <c r="N37" s="48">
        <f t="shared" si="0"/>
      </c>
      <c r="O37" s="10"/>
      <c r="P37" s="10">
        <f t="shared" si="2"/>
        <v>1.5</v>
      </c>
      <c r="Q37" s="10"/>
      <c r="R37" s="10"/>
      <c r="S37" s="59">
        <f t="shared" si="1"/>
      </c>
      <c r="T37" s="51"/>
      <c r="U37" s="10"/>
      <c r="V37" s="10"/>
      <c r="W37" s="10"/>
      <c r="X37" s="10"/>
      <c r="Y37" s="10"/>
      <c r="Z37" s="10"/>
      <c r="AA37" s="10"/>
      <c r="AB37" s="10"/>
      <c r="AC37" s="170"/>
    </row>
    <row r="38" spans="9:29" ht="12.75">
      <c r="I38" s="69"/>
      <c r="J38" s="70" t="s">
        <v>73</v>
      </c>
      <c r="K38" s="57"/>
      <c r="L38" s="46"/>
      <c r="M38" s="46"/>
      <c r="N38" s="35">
        <f t="shared" si="0"/>
      </c>
      <c r="O38" s="46"/>
      <c r="P38" s="46">
        <f t="shared" si="2"/>
        <v>1.5</v>
      </c>
      <c r="Q38" s="46"/>
      <c r="R38" s="46"/>
      <c r="S38" s="58">
        <f t="shared" si="1"/>
      </c>
      <c r="T38" s="53"/>
      <c r="U38" s="3"/>
      <c r="V38" s="3"/>
      <c r="W38" s="3"/>
      <c r="X38" s="3"/>
      <c r="Y38" s="3"/>
      <c r="Z38" s="3"/>
      <c r="AA38" s="3"/>
      <c r="AB38" s="3"/>
      <c r="AC38" s="169"/>
    </row>
    <row r="39" spans="2:29" ht="12.75">
      <c r="B39" s="2"/>
      <c r="I39" s="65"/>
      <c r="J39" s="66" t="s">
        <v>20</v>
      </c>
      <c r="K39" s="9"/>
      <c r="L39" s="10"/>
      <c r="M39" s="10"/>
      <c r="N39" s="48">
        <f t="shared" si="0"/>
      </c>
      <c r="O39" s="10"/>
      <c r="P39" s="10">
        <f t="shared" si="2"/>
        <v>1.5</v>
      </c>
      <c r="Q39" s="10"/>
      <c r="R39" s="10"/>
      <c r="S39" s="59">
        <f t="shared" si="1"/>
      </c>
      <c r="T39" s="51"/>
      <c r="U39" s="10"/>
      <c r="V39" s="10"/>
      <c r="W39" s="10"/>
      <c r="X39" s="10"/>
      <c r="Y39" s="10"/>
      <c r="Z39" s="10"/>
      <c r="AA39" s="10"/>
      <c r="AB39" s="10"/>
      <c r="AC39" s="170"/>
    </row>
    <row r="40" spans="2:29" ht="12.75">
      <c r="B40" s="2"/>
      <c r="I40" s="69"/>
      <c r="J40" s="70" t="s">
        <v>69</v>
      </c>
      <c r="K40" s="57"/>
      <c r="L40" s="46"/>
      <c r="M40" s="46"/>
      <c r="N40" s="35">
        <f t="shared" si="0"/>
      </c>
      <c r="O40" s="46"/>
      <c r="P40" s="46">
        <f t="shared" si="2"/>
        <v>1.5</v>
      </c>
      <c r="Q40" s="46"/>
      <c r="R40" s="46"/>
      <c r="S40" s="58">
        <f t="shared" si="1"/>
      </c>
      <c r="T40" s="53"/>
      <c r="U40" s="3"/>
      <c r="V40" s="3"/>
      <c r="W40" s="3"/>
      <c r="X40" s="3"/>
      <c r="Y40" s="3"/>
      <c r="Z40" s="3"/>
      <c r="AA40" s="3"/>
      <c r="AB40" s="3"/>
      <c r="AC40" s="169"/>
    </row>
    <row r="41" spans="2:29" ht="12.75">
      <c r="B41" s="2"/>
      <c r="I41" s="65">
        <v>1946</v>
      </c>
      <c r="J41" s="66" t="s">
        <v>70</v>
      </c>
      <c r="K41" s="9"/>
      <c r="L41" s="10"/>
      <c r="M41" s="10"/>
      <c r="N41" s="48">
        <f t="shared" si="0"/>
      </c>
      <c r="O41" s="10"/>
      <c r="P41" s="10">
        <f t="shared" si="2"/>
        <v>1.5</v>
      </c>
      <c r="Q41" s="10"/>
      <c r="R41" s="10"/>
      <c r="S41" s="59">
        <f t="shared" si="1"/>
      </c>
      <c r="T41" s="51"/>
      <c r="U41" s="10"/>
      <c r="V41" s="10"/>
      <c r="W41" s="10"/>
      <c r="X41" s="10"/>
      <c r="Y41" s="10"/>
      <c r="Z41" s="10"/>
      <c r="AA41" s="10"/>
      <c r="AB41" s="10"/>
      <c r="AC41" s="170"/>
    </row>
    <row r="42" spans="2:29" ht="12.75">
      <c r="B42" s="2"/>
      <c r="I42" s="69"/>
      <c r="J42" s="70" t="s">
        <v>71</v>
      </c>
      <c r="K42" s="57"/>
      <c r="L42" s="46"/>
      <c r="M42" s="46"/>
      <c r="N42" s="35">
        <f t="shared" si="0"/>
      </c>
      <c r="O42" s="46"/>
      <c r="P42" s="46">
        <f t="shared" si="2"/>
        <v>1.5</v>
      </c>
      <c r="Q42" s="46"/>
      <c r="R42" s="46"/>
      <c r="S42" s="58">
        <f t="shared" si="1"/>
      </c>
      <c r="T42" s="53"/>
      <c r="U42" s="3"/>
      <c r="V42" s="3"/>
      <c r="W42" s="3"/>
      <c r="X42" s="3"/>
      <c r="Y42" s="3"/>
      <c r="Z42" s="3"/>
      <c r="AA42" s="3"/>
      <c r="AB42" s="3"/>
      <c r="AC42" s="169"/>
    </row>
    <row r="43" spans="9:29" ht="12.75">
      <c r="I43" s="65"/>
      <c r="J43" s="66" t="s">
        <v>72</v>
      </c>
      <c r="K43" s="9"/>
      <c r="L43" s="10"/>
      <c r="M43" s="10"/>
      <c r="N43" s="48">
        <f t="shared" si="0"/>
      </c>
      <c r="O43" s="10"/>
      <c r="P43" s="10">
        <f t="shared" si="2"/>
        <v>1.5</v>
      </c>
      <c r="Q43" s="10"/>
      <c r="R43" s="10"/>
      <c r="S43" s="59">
        <f t="shared" si="1"/>
      </c>
      <c r="T43" s="51"/>
      <c r="U43" s="10"/>
      <c r="V43" s="10"/>
      <c r="W43" s="10"/>
      <c r="X43" s="10"/>
      <c r="Y43" s="10"/>
      <c r="Z43" s="10"/>
      <c r="AA43" s="10"/>
      <c r="AB43" s="10"/>
      <c r="AC43" s="170"/>
    </row>
    <row r="44" spans="9:29" ht="12.75">
      <c r="I44" s="69"/>
      <c r="J44" s="70" t="s">
        <v>73</v>
      </c>
      <c r="K44" s="57"/>
      <c r="L44" s="46"/>
      <c r="M44" s="46"/>
      <c r="N44" s="35">
        <f t="shared" si="0"/>
      </c>
      <c r="O44" s="46"/>
      <c r="P44" s="46">
        <f t="shared" si="2"/>
        <v>1.5</v>
      </c>
      <c r="Q44" s="46"/>
      <c r="R44" s="46"/>
      <c r="S44" s="58">
        <f t="shared" si="1"/>
      </c>
      <c r="T44" s="53"/>
      <c r="U44" s="3"/>
      <c r="V44" s="3"/>
      <c r="W44" s="3"/>
      <c r="X44" s="3"/>
      <c r="Y44" s="3"/>
      <c r="Z44" s="3"/>
      <c r="AA44" s="3"/>
      <c r="AB44" s="3"/>
      <c r="AC44" s="169"/>
    </row>
    <row r="45" spans="9:29" ht="12.75">
      <c r="I45" s="65"/>
      <c r="J45" s="66" t="s">
        <v>20</v>
      </c>
      <c r="K45" s="9"/>
      <c r="L45" s="10"/>
      <c r="M45" s="10"/>
      <c r="N45" s="48">
        <f t="shared" si="0"/>
      </c>
      <c r="O45" s="10"/>
      <c r="P45" s="10">
        <f t="shared" si="2"/>
        <v>1.5</v>
      </c>
      <c r="Q45" s="10"/>
      <c r="R45" s="10"/>
      <c r="S45" s="59">
        <f t="shared" si="1"/>
      </c>
      <c r="T45" s="51"/>
      <c r="U45" s="10"/>
      <c r="V45" s="10"/>
      <c r="W45" s="10"/>
      <c r="X45" s="10"/>
      <c r="Y45" s="10"/>
      <c r="Z45" s="10"/>
      <c r="AA45" s="10"/>
      <c r="AB45" s="10"/>
      <c r="AC45" s="170"/>
    </row>
    <row r="46" spans="9:29" ht="12.75">
      <c r="I46" s="69"/>
      <c r="J46" s="70" t="s">
        <v>69</v>
      </c>
      <c r="K46" s="57"/>
      <c r="L46" s="46"/>
      <c r="M46" s="46"/>
      <c r="N46" s="35">
        <f t="shared" si="0"/>
      </c>
      <c r="O46" s="46"/>
      <c r="P46" s="46">
        <f t="shared" si="2"/>
        <v>1.5</v>
      </c>
      <c r="Q46" s="46"/>
      <c r="R46" s="46"/>
      <c r="S46" s="58">
        <f t="shared" si="1"/>
      </c>
      <c r="T46" s="53"/>
      <c r="U46" s="3"/>
      <c r="V46" s="3"/>
      <c r="W46" s="3"/>
      <c r="X46" s="3"/>
      <c r="Y46" s="3"/>
      <c r="Z46" s="3"/>
      <c r="AA46" s="3"/>
      <c r="AB46" s="3"/>
      <c r="AC46" s="169"/>
    </row>
    <row r="47" spans="9:29" ht="12.75">
      <c r="I47" s="65">
        <v>1947</v>
      </c>
      <c r="J47" s="66" t="s">
        <v>70</v>
      </c>
      <c r="K47" s="9"/>
      <c r="L47" s="10"/>
      <c r="M47" s="10"/>
      <c r="N47" s="48">
        <f t="shared" si="0"/>
      </c>
      <c r="O47" s="10"/>
      <c r="P47" s="10">
        <f t="shared" si="2"/>
        <v>1.5</v>
      </c>
      <c r="Q47" s="10"/>
      <c r="R47" s="10"/>
      <c r="S47" s="59">
        <f t="shared" si="1"/>
      </c>
      <c r="T47" s="51"/>
      <c r="U47" s="10"/>
      <c r="V47" s="10"/>
      <c r="W47" s="10"/>
      <c r="X47" s="10"/>
      <c r="Y47" s="10"/>
      <c r="Z47" s="10"/>
      <c r="AA47" s="10"/>
      <c r="AB47" s="10"/>
      <c r="AC47" s="170"/>
    </row>
    <row r="48" spans="9:29" ht="12.75">
      <c r="I48" s="69"/>
      <c r="J48" s="70" t="s">
        <v>71</v>
      </c>
      <c r="K48" s="57"/>
      <c r="L48" s="46"/>
      <c r="M48" s="46"/>
      <c r="N48" s="35">
        <f t="shared" si="0"/>
      </c>
      <c r="O48" s="46"/>
      <c r="P48" s="46">
        <f t="shared" si="2"/>
        <v>1.5</v>
      </c>
      <c r="Q48" s="46"/>
      <c r="R48" s="46"/>
      <c r="S48" s="58">
        <f t="shared" si="1"/>
      </c>
      <c r="T48" s="53"/>
      <c r="U48" s="3"/>
      <c r="V48" s="3"/>
      <c r="W48" s="3"/>
      <c r="X48" s="3"/>
      <c r="Y48" s="3"/>
      <c r="Z48" s="3"/>
      <c r="AA48" s="3"/>
      <c r="AB48" s="3"/>
      <c r="AC48" s="169"/>
    </row>
    <row r="49" spans="9:29" ht="12.75">
      <c r="I49" s="65"/>
      <c r="J49" s="66" t="s">
        <v>72</v>
      </c>
      <c r="K49" s="9"/>
      <c r="L49" s="10"/>
      <c r="M49" s="10"/>
      <c r="N49" s="48">
        <f t="shared" si="0"/>
      </c>
      <c r="O49" s="10"/>
      <c r="P49" s="10">
        <f t="shared" si="2"/>
        <v>1.5</v>
      </c>
      <c r="Q49" s="10"/>
      <c r="R49" s="10"/>
      <c r="S49" s="59">
        <f t="shared" si="1"/>
      </c>
      <c r="T49" s="51"/>
      <c r="U49" s="10"/>
      <c r="V49" s="10"/>
      <c r="W49" s="10"/>
      <c r="X49" s="10"/>
      <c r="Y49" s="10"/>
      <c r="Z49" s="10"/>
      <c r="AA49" s="10"/>
      <c r="AB49" s="10"/>
      <c r="AC49" s="170"/>
    </row>
    <row r="50" spans="9:29" ht="12.75">
      <c r="I50" s="69"/>
      <c r="J50" s="70" t="s">
        <v>73</v>
      </c>
      <c r="K50" s="57"/>
      <c r="L50" s="46"/>
      <c r="M50" s="46"/>
      <c r="N50" s="35">
        <f t="shared" si="0"/>
      </c>
      <c r="O50" s="46"/>
      <c r="P50" s="46">
        <f t="shared" si="2"/>
        <v>1.5</v>
      </c>
      <c r="Q50" s="46"/>
      <c r="R50" s="46"/>
      <c r="S50" s="58">
        <f t="shared" si="1"/>
      </c>
      <c r="T50" s="53"/>
      <c r="U50" s="3"/>
      <c r="V50" s="3"/>
      <c r="W50" s="3"/>
      <c r="X50" s="3"/>
      <c r="Y50" s="3"/>
      <c r="Z50" s="3"/>
      <c r="AA50" s="3"/>
      <c r="AB50" s="3"/>
      <c r="AC50" s="169"/>
    </row>
    <row r="51" spans="9:29" ht="12.75">
      <c r="I51" s="65"/>
      <c r="J51" s="66" t="s">
        <v>20</v>
      </c>
      <c r="K51" s="9"/>
      <c r="L51" s="10"/>
      <c r="M51" s="10"/>
      <c r="N51" s="48">
        <f t="shared" si="0"/>
      </c>
      <c r="O51" s="10"/>
      <c r="P51" s="10">
        <f t="shared" si="2"/>
        <v>1.5</v>
      </c>
      <c r="Q51" s="10"/>
      <c r="R51" s="10"/>
      <c r="S51" s="59">
        <f t="shared" si="1"/>
      </c>
      <c r="T51" s="51"/>
      <c r="U51" s="10"/>
      <c r="V51" s="10"/>
      <c r="W51" s="10"/>
      <c r="X51" s="10"/>
      <c r="Y51" s="10"/>
      <c r="Z51" s="10"/>
      <c r="AA51" s="10"/>
      <c r="AB51" s="10"/>
      <c r="AC51" s="170"/>
    </row>
    <row r="52" spans="9:29" ht="12.75">
      <c r="I52" s="69"/>
      <c r="J52" s="70" t="s">
        <v>69</v>
      </c>
      <c r="K52" s="57"/>
      <c r="L52" s="46"/>
      <c r="M52" s="46"/>
      <c r="N52" s="35">
        <f t="shared" si="0"/>
      </c>
      <c r="O52" s="46"/>
      <c r="P52" s="46">
        <f t="shared" si="2"/>
        <v>1.5</v>
      </c>
      <c r="Q52" s="46"/>
      <c r="R52" s="46"/>
      <c r="S52" s="58">
        <f t="shared" si="1"/>
      </c>
      <c r="T52" s="53"/>
      <c r="U52" s="3"/>
      <c r="V52" s="3"/>
      <c r="W52" s="3"/>
      <c r="X52" s="3"/>
      <c r="Y52" s="3"/>
      <c r="Z52" s="3"/>
      <c r="AA52" s="3"/>
      <c r="AB52" s="3"/>
      <c r="AC52" s="169"/>
    </row>
    <row r="53" spans="9:29" ht="13.5" thickBot="1">
      <c r="I53" s="67">
        <v>1948</v>
      </c>
      <c r="J53" s="68" t="s">
        <v>70</v>
      </c>
      <c r="K53" s="61"/>
      <c r="L53" s="32"/>
      <c r="M53" s="32"/>
      <c r="N53" s="49">
        <f t="shared" si="0"/>
      </c>
      <c r="O53" s="32"/>
      <c r="P53" s="32">
        <f>P52</f>
        <v>1.5</v>
      </c>
      <c r="Q53" s="32"/>
      <c r="R53" s="32"/>
      <c r="S53" s="62">
        <f t="shared" si="1"/>
      </c>
      <c r="T53" s="52"/>
      <c r="U53" s="32"/>
      <c r="V53" s="32"/>
      <c r="W53" s="32"/>
      <c r="X53" s="32"/>
      <c r="Y53" s="32"/>
      <c r="Z53" s="32"/>
      <c r="AA53" s="32"/>
      <c r="AB53" s="32"/>
      <c r="AC53" s="17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W_convoy"/>
  <dimension ref="A1:L33"/>
  <sheetViews>
    <sheetView workbookViewId="0" topLeftCell="A1">
      <selection activeCell="N22" sqref="N22"/>
    </sheetView>
  </sheetViews>
  <sheetFormatPr defaultColWidth="9.140625" defaultRowHeight="12.75"/>
  <cols>
    <col min="1" max="16384" width="8.7109375" style="19" customWidth="1"/>
  </cols>
  <sheetData>
    <row r="1" spans="2:4" ht="16.5" thickBot="1">
      <c r="B1" s="19" t="s">
        <v>53</v>
      </c>
      <c r="D1" s="19" t="s">
        <v>84</v>
      </c>
    </row>
    <row r="2" spans="2:8" ht="16.5" thickBot="1">
      <c r="B2" s="90">
        <f>C5+E5+C9+E9+E12+H3+H7+H11+D16+E16+F16+J14+J16+J19+J22+K22+I28+F25+F29+D22+B20+B22+C25+C29</f>
        <v>0</v>
      </c>
      <c r="D2" s="90">
        <f>(ROUNDUP(C5/5,0)+ROUNDUP(E5/5,0)+ROUNDUP(C9/5,0)+ROUNDUP(E9/5,0)+ROUNDUP(E12/5,0)+ROUNDUP(H3/5,0)+ROUNDUP(H7/5,0)+ROUNDUP(H11/5,0)+ROUNDUP(D16/5,0)+ROUNDUP(E16/5,0)+ROUNDUP(F16/5,0)+ROUNDUP(J14/5,0)+ROUNDUP(J16/5,0)+ROUNDUP(J19/5,0)+ROUNDUP(J22/5,0)+ROUNDUP(K22/5,0)+ROUNDUP(I28/5,0)+ROUNDUP(F25/5,0)+ROUNDUP(F29/5,0)+ROUNDUP(D22/5,0)+ROUNDUP(B20/5,0)+ROUNDUP(B22/5,0)+ROUNDUP(C25/5,0)+ROUNDUP(C29/5,0))*5</f>
        <v>0</v>
      </c>
      <c r="H2" s="19" t="s">
        <v>15</v>
      </c>
    </row>
    <row r="3" ht="16.5" thickBot="1">
      <c r="H3" s="91" t="str">
        <f>C33</f>
        <v>0</v>
      </c>
    </row>
    <row r="4" spans="3:11" ht="16.5" thickBot="1">
      <c r="C4" s="19" t="s">
        <v>17</v>
      </c>
      <c r="E4" s="19" t="s">
        <v>16</v>
      </c>
      <c r="K4" s="19" t="s">
        <v>12</v>
      </c>
    </row>
    <row r="5" spans="2:12" ht="16.5" thickBot="1">
      <c r="B5" s="92"/>
      <c r="C5" s="91">
        <f>B5+A33</f>
        <v>0</v>
      </c>
      <c r="E5" s="91">
        <f>C5+B33</f>
        <v>0</v>
      </c>
      <c r="K5" s="90">
        <f>H7+H3-D33-L5</f>
        <v>0</v>
      </c>
      <c r="L5" s="93"/>
    </row>
    <row r="6" spans="2:12" ht="16.5" thickBot="1">
      <c r="B6" s="20" t="s">
        <v>18</v>
      </c>
      <c r="H6" s="19" t="s">
        <v>14</v>
      </c>
      <c r="L6" s="19" t="s">
        <v>107</v>
      </c>
    </row>
    <row r="7" spans="7:11" ht="16.5" thickBot="1">
      <c r="G7" s="92"/>
      <c r="H7" s="91">
        <f>E5-C33+H11-E33+G7</f>
        <v>0</v>
      </c>
      <c r="K7" s="19" t="s">
        <v>13</v>
      </c>
    </row>
    <row r="8" spans="2:12" ht="16.5" thickBot="1">
      <c r="B8" s="19" t="s">
        <v>21</v>
      </c>
      <c r="E8" s="19" t="s">
        <v>28</v>
      </c>
      <c r="G8" s="19" t="s">
        <v>106</v>
      </c>
      <c r="K8" s="90">
        <f>D33+E33+F33-L8</f>
        <v>0</v>
      </c>
      <c r="L8" s="93"/>
    </row>
    <row r="9" spans="1:12" ht="16.5" thickBot="1">
      <c r="A9" s="20" t="s">
        <v>52</v>
      </c>
      <c r="B9" s="92"/>
      <c r="C9" s="91">
        <f>B9</f>
        <v>0</v>
      </c>
      <c r="E9" s="91">
        <f>C9-A33+G33</f>
        <v>0</v>
      </c>
      <c r="L9" s="19" t="s">
        <v>107</v>
      </c>
    </row>
    <row r="10" spans="3:8" ht="16.5" thickBot="1">
      <c r="C10" s="19" t="s">
        <v>19</v>
      </c>
      <c r="H10" s="19" t="s">
        <v>23</v>
      </c>
    </row>
    <row r="11" spans="4:8" ht="16.5" thickBot="1">
      <c r="D11" s="19" t="s">
        <v>22</v>
      </c>
      <c r="H11" s="91">
        <f>J14-F33+E9-B33+F16+H12</f>
        <v>0</v>
      </c>
    </row>
    <row r="12" spans="4:8" ht="16.5" thickBot="1">
      <c r="D12" s="92"/>
      <c r="E12" s="91">
        <f>D12</f>
        <v>0</v>
      </c>
      <c r="H12" s="92"/>
    </row>
    <row r="13" spans="5:10" ht="16.5" thickBot="1">
      <c r="E13" s="19" t="s">
        <v>39</v>
      </c>
      <c r="H13" s="19" t="s">
        <v>51</v>
      </c>
      <c r="J13" s="19" t="s">
        <v>24</v>
      </c>
    </row>
    <row r="14" ht="16.5" thickBot="1">
      <c r="J14" s="91">
        <f>J16</f>
        <v>0</v>
      </c>
    </row>
    <row r="15" spans="4:10" ht="16.5" thickBot="1">
      <c r="D15" s="19" t="s">
        <v>38</v>
      </c>
      <c r="F15" s="19" t="s">
        <v>36</v>
      </c>
      <c r="J15" s="19" t="s">
        <v>25</v>
      </c>
    </row>
    <row r="16" spans="4:11" ht="16.5" thickBot="1">
      <c r="D16" s="91">
        <f>B20+D19</f>
        <v>0</v>
      </c>
      <c r="E16" s="91">
        <f>F20+D16</f>
        <v>0</v>
      </c>
      <c r="F16" s="91">
        <f>G16+E16+E12-G33</f>
        <v>0</v>
      </c>
      <c r="G16" s="92"/>
      <c r="J16" s="91">
        <f>K16+J19</f>
        <v>0</v>
      </c>
      <c r="K16" s="92"/>
    </row>
    <row r="17" spans="5:11" ht="15.75">
      <c r="E17" s="19" t="s">
        <v>37</v>
      </c>
      <c r="G17" s="19" t="s">
        <v>41</v>
      </c>
      <c r="K17" s="21" t="s">
        <v>26</v>
      </c>
    </row>
    <row r="18" spans="4:10" ht="16.5" thickBot="1">
      <c r="D18" s="19" t="s">
        <v>48</v>
      </c>
      <c r="J18" s="19" t="s">
        <v>27</v>
      </c>
    </row>
    <row r="19" spans="2:10" ht="16.5" thickBot="1">
      <c r="B19" s="19" t="s">
        <v>31</v>
      </c>
      <c r="D19" s="92"/>
      <c r="F19" s="19" t="s">
        <v>40</v>
      </c>
      <c r="J19" s="91">
        <f>J22-K33</f>
        <v>0</v>
      </c>
    </row>
    <row r="20" spans="2:6" ht="16.5" thickBot="1">
      <c r="B20" s="91">
        <f>B22+D22</f>
        <v>0</v>
      </c>
      <c r="F20" s="92"/>
    </row>
    <row r="21" spans="2:12" ht="16.5" thickBot="1">
      <c r="B21" s="19" t="s">
        <v>44</v>
      </c>
      <c r="D21" s="19" t="s">
        <v>30</v>
      </c>
      <c r="J21" s="19" t="s">
        <v>29</v>
      </c>
      <c r="L21" s="19" t="s">
        <v>49</v>
      </c>
    </row>
    <row r="22" spans="2:12" ht="16.5" thickBot="1">
      <c r="B22" s="91">
        <f>C25-H33</f>
        <v>0</v>
      </c>
      <c r="D22" s="91" t="str">
        <f>K33</f>
        <v>0</v>
      </c>
      <c r="J22" s="91">
        <f>I28+F25+K26+K22</f>
        <v>0</v>
      </c>
      <c r="K22" s="91">
        <f>L22</f>
        <v>0</v>
      </c>
      <c r="L22" s="92"/>
    </row>
    <row r="23" ht="15.75">
      <c r="K23" s="19" t="s">
        <v>33</v>
      </c>
    </row>
    <row r="24" spans="3:6" ht="16.5" thickBot="1">
      <c r="C24" s="19" t="s">
        <v>45</v>
      </c>
      <c r="F24" s="19" t="s">
        <v>42</v>
      </c>
    </row>
    <row r="25" spans="3:11" ht="16.5" thickBot="1">
      <c r="C25" s="91" t="str">
        <f>I33</f>
        <v>0</v>
      </c>
      <c r="F25" s="91">
        <f>J33+H33</f>
        <v>0</v>
      </c>
      <c r="K25" s="19" t="s">
        <v>34</v>
      </c>
    </row>
    <row r="26" ht="16.5" thickBot="1">
      <c r="K26" s="92"/>
    </row>
    <row r="27" ht="16.5" thickBot="1">
      <c r="I27" s="19" t="s">
        <v>32</v>
      </c>
    </row>
    <row r="28" spans="3:10" ht="16.5" thickBot="1">
      <c r="C28" s="19" t="s">
        <v>46</v>
      </c>
      <c r="F28" s="19" t="s">
        <v>43</v>
      </c>
      <c r="I28" s="91">
        <f>J28+F29-J33</f>
        <v>0</v>
      </c>
      <c r="J28" s="92"/>
    </row>
    <row r="29" spans="2:10" ht="16.5" thickBot="1">
      <c r="B29" s="92"/>
      <c r="C29" s="91">
        <f>B29</f>
        <v>0</v>
      </c>
      <c r="F29" s="91">
        <f>C29-I33</f>
        <v>0</v>
      </c>
      <c r="J29" s="19" t="s">
        <v>47</v>
      </c>
    </row>
    <row r="30" ht="15.75">
      <c r="B30" s="19" t="s">
        <v>35</v>
      </c>
    </row>
    <row r="33" spans="1:11" ht="15.75" hidden="1">
      <c r="A33" s="19" t="s">
        <v>50</v>
      </c>
      <c r="B33" s="19" t="s">
        <v>50</v>
      </c>
      <c r="C33" s="19" t="s">
        <v>50</v>
      </c>
      <c r="D33" s="19" t="s">
        <v>50</v>
      </c>
      <c r="E33" s="19" t="s">
        <v>50</v>
      </c>
      <c r="F33" s="19" t="s">
        <v>50</v>
      </c>
      <c r="G33" s="19" t="s">
        <v>50</v>
      </c>
      <c r="H33" s="19" t="s">
        <v>50</v>
      </c>
      <c r="I33" s="19" t="s">
        <v>50</v>
      </c>
      <c r="J33" s="19" t="s">
        <v>50</v>
      </c>
      <c r="K33" s="19" t="s">
        <v>50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CW"/>
  <dimension ref="B1:AC53"/>
  <sheetViews>
    <sheetView workbookViewId="0" topLeftCell="A1">
      <selection activeCell="AC1" sqref="AC1:AC16384"/>
    </sheetView>
  </sheetViews>
  <sheetFormatPr defaultColWidth="9.140625" defaultRowHeight="12.75"/>
  <cols>
    <col min="1" max="1" width="1.57421875" style="0" customWidth="1"/>
    <col min="2" max="2" width="14.7109375" style="33" customWidth="1"/>
    <col min="3" max="3" width="11.7109375" style="2" customWidth="1"/>
    <col min="4" max="4" width="10.28125" style="2" bestFit="1" customWidth="1"/>
    <col min="5" max="5" width="3.57421875" style="2" bestFit="1" customWidth="1"/>
    <col min="6" max="7" width="4.57421875" style="2" bestFit="1" customWidth="1"/>
    <col min="8" max="8" width="1.7109375" style="0" customWidth="1"/>
    <col min="9" max="9" width="5.57421875" style="1" customWidth="1"/>
    <col min="10" max="10" width="4.421875" style="2" bestFit="1" customWidth="1"/>
    <col min="11" max="11" width="4.8515625" style="2" bestFit="1" customWidth="1"/>
    <col min="12" max="12" width="4.28125" style="2" bestFit="1" customWidth="1"/>
    <col min="13" max="15" width="3.57421875" style="2" bestFit="1" customWidth="1"/>
    <col min="16" max="16" width="5.00390625" style="2" bestFit="1" customWidth="1"/>
    <col min="17" max="17" width="4.7109375" style="2" bestFit="1" customWidth="1"/>
    <col min="18" max="18" width="3.28125" style="2" bestFit="1" customWidth="1"/>
    <col min="19" max="19" width="3.57421875" style="2" bestFit="1" customWidth="1"/>
    <col min="20" max="28" width="4.28125" style="2" customWidth="1"/>
    <col min="29" max="29" width="20.140625" style="33" customWidth="1"/>
  </cols>
  <sheetData>
    <row r="1" spans="2:29" s="22" customFormat="1" ht="16.5" thickBot="1">
      <c r="B1" s="22" t="s">
        <v>101</v>
      </c>
      <c r="C1" s="23"/>
      <c r="D1" s="23"/>
      <c r="E1" s="23"/>
      <c r="F1" s="23"/>
      <c r="G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66"/>
    </row>
    <row r="2" spans="2:29" ht="13.5" thickBot="1">
      <c r="B2" s="75" t="s">
        <v>74</v>
      </c>
      <c r="C2" s="76" t="s">
        <v>75</v>
      </c>
      <c r="D2" s="76" t="s">
        <v>76</v>
      </c>
      <c r="E2" s="76" t="s">
        <v>55</v>
      </c>
      <c r="F2" s="76" t="s">
        <v>77</v>
      </c>
      <c r="G2" s="77" t="s">
        <v>78</v>
      </c>
      <c r="I2" s="71" t="s">
        <v>2</v>
      </c>
      <c r="J2" s="72"/>
      <c r="K2" s="73" t="s">
        <v>88</v>
      </c>
      <c r="L2" s="73" t="s">
        <v>54</v>
      </c>
      <c r="M2" s="73" t="s">
        <v>55</v>
      </c>
      <c r="N2" s="73" t="s">
        <v>56</v>
      </c>
      <c r="O2" s="73" t="s">
        <v>57</v>
      </c>
      <c r="P2" s="73" t="s">
        <v>58</v>
      </c>
      <c r="Q2" s="73" t="s">
        <v>59</v>
      </c>
      <c r="R2" s="73" t="s">
        <v>60</v>
      </c>
      <c r="S2" s="73" t="s">
        <v>61</v>
      </c>
      <c r="T2" s="73" t="s">
        <v>62</v>
      </c>
      <c r="U2" s="73" t="s">
        <v>63</v>
      </c>
      <c r="V2" s="73" t="s">
        <v>64</v>
      </c>
      <c r="W2" s="73" t="s">
        <v>65</v>
      </c>
      <c r="X2" s="73" t="s">
        <v>66</v>
      </c>
      <c r="Y2" s="73" t="s">
        <v>67</v>
      </c>
      <c r="Z2" s="73" t="s">
        <v>85</v>
      </c>
      <c r="AA2" s="73" t="s">
        <v>86</v>
      </c>
      <c r="AB2" s="73" t="s">
        <v>87</v>
      </c>
      <c r="AC2" s="167" t="s">
        <v>68</v>
      </c>
    </row>
    <row r="3" spans="2:29" ht="12.75">
      <c r="B3" s="34" t="s">
        <v>12</v>
      </c>
      <c r="C3" s="24">
        <v>17</v>
      </c>
      <c r="D3" s="24">
        <v>2</v>
      </c>
      <c r="E3" s="24"/>
      <c r="F3" s="24">
        <v>2</v>
      </c>
      <c r="G3" s="85"/>
      <c r="I3" s="63">
        <v>1939</v>
      </c>
      <c r="J3" s="64" t="s">
        <v>20</v>
      </c>
      <c r="K3" s="54"/>
      <c r="L3" s="29"/>
      <c r="M3" s="29"/>
      <c r="N3" s="55">
        <f aca="true" t="shared" si="0" ref="N3:N53">IF(OR(""=K3,""=L3),"",MIN(K3,L3+M3))</f>
      </c>
      <c r="O3" s="29"/>
      <c r="P3" s="29">
        <v>0.5</v>
      </c>
      <c r="Q3" s="29"/>
      <c r="R3" s="29"/>
      <c r="S3" s="56">
        <f aca="true" t="shared" si="1" ref="S3:S53">IF(""=N3,"",ROUND((N3+O3)*(P3+Q3)+R3,0))</f>
      </c>
      <c r="T3" s="50"/>
      <c r="U3" s="8"/>
      <c r="V3" s="8"/>
      <c r="W3" s="8"/>
      <c r="X3" s="8"/>
      <c r="Y3" s="8"/>
      <c r="Z3" s="8"/>
      <c r="AA3" s="8"/>
      <c r="AB3" s="8"/>
      <c r="AC3" s="168"/>
    </row>
    <row r="4" spans="2:29" ht="12.75">
      <c r="B4" s="34" t="s">
        <v>102</v>
      </c>
      <c r="C4" s="24">
        <v>2</v>
      </c>
      <c r="D4" s="24">
        <v>5</v>
      </c>
      <c r="E4" s="24">
        <v>1</v>
      </c>
      <c r="F4" s="24">
        <v>2</v>
      </c>
      <c r="G4" s="85"/>
      <c r="I4" s="69"/>
      <c r="J4" s="70" t="s">
        <v>69</v>
      </c>
      <c r="K4" s="57"/>
      <c r="L4" s="46"/>
      <c r="M4" s="46"/>
      <c r="N4" s="35">
        <f t="shared" si="0"/>
      </c>
      <c r="O4" s="46"/>
      <c r="P4" s="46">
        <f>P3</f>
        <v>0.5</v>
      </c>
      <c r="Q4" s="46"/>
      <c r="R4" s="46"/>
      <c r="S4" s="58">
        <f t="shared" si="1"/>
      </c>
      <c r="T4" s="53"/>
      <c r="U4" s="3"/>
      <c r="V4" s="3"/>
      <c r="W4" s="3"/>
      <c r="X4" s="3"/>
      <c r="Y4" s="3"/>
      <c r="Z4" s="3"/>
      <c r="AA4" s="3"/>
      <c r="AB4" s="3"/>
      <c r="AC4" s="169"/>
    </row>
    <row r="5" spans="2:29" ht="12.75">
      <c r="B5" s="34" t="s">
        <v>34</v>
      </c>
      <c r="C5" s="24">
        <v>2</v>
      </c>
      <c r="D5" s="24">
        <v>4</v>
      </c>
      <c r="E5" s="24"/>
      <c r="F5" s="24">
        <v>2</v>
      </c>
      <c r="G5" s="85"/>
      <c r="I5" s="65">
        <v>1940</v>
      </c>
      <c r="J5" s="66" t="s">
        <v>70</v>
      </c>
      <c r="K5" s="9"/>
      <c r="L5" s="10"/>
      <c r="M5" s="10"/>
      <c r="N5" s="48">
        <f t="shared" si="0"/>
      </c>
      <c r="O5" s="10"/>
      <c r="P5" s="10">
        <v>0.75</v>
      </c>
      <c r="Q5" s="10"/>
      <c r="R5" s="10"/>
      <c r="S5" s="59">
        <f t="shared" si="1"/>
      </c>
      <c r="T5" s="51"/>
      <c r="U5" s="10"/>
      <c r="V5" s="10"/>
      <c r="W5" s="10"/>
      <c r="X5" s="10"/>
      <c r="Y5" s="10"/>
      <c r="Z5" s="10"/>
      <c r="AA5" s="10"/>
      <c r="AB5" s="10"/>
      <c r="AC5" s="170"/>
    </row>
    <row r="6" spans="2:29" ht="12.75">
      <c r="B6" s="40" t="s">
        <v>35</v>
      </c>
      <c r="C6" s="81">
        <v>1</v>
      </c>
      <c r="D6" s="81">
        <v>3</v>
      </c>
      <c r="E6" s="81"/>
      <c r="F6" s="81">
        <v>1</v>
      </c>
      <c r="G6" s="86"/>
      <c r="I6" s="69"/>
      <c r="J6" s="70" t="s">
        <v>71</v>
      </c>
      <c r="K6" s="57"/>
      <c r="L6" s="46"/>
      <c r="M6" s="46"/>
      <c r="N6" s="35">
        <f t="shared" si="0"/>
      </c>
      <c r="O6" s="46"/>
      <c r="P6" s="46">
        <f aca="true" t="shared" si="2" ref="P6:P52">P5</f>
        <v>0.75</v>
      </c>
      <c r="Q6" s="46"/>
      <c r="R6" s="46"/>
      <c r="S6" s="58">
        <f t="shared" si="1"/>
      </c>
      <c r="T6" s="53"/>
      <c r="U6" s="3"/>
      <c r="V6" s="3"/>
      <c r="W6" s="3"/>
      <c r="X6" s="3"/>
      <c r="Y6" s="3"/>
      <c r="Z6" s="3"/>
      <c r="AA6" s="3"/>
      <c r="AB6" s="3"/>
      <c r="AC6" s="169"/>
    </row>
    <row r="7" spans="2:29" ht="12.75">
      <c r="B7" s="34" t="s">
        <v>48</v>
      </c>
      <c r="C7" s="24"/>
      <c r="D7" s="24">
        <v>2</v>
      </c>
      <c r="E7" s="24"/>
      <c r="F7" s="24"/>
      <c r="G7" s="85"/>
      <c r="I7" s="65"/>
      <c r="J7" s="66" t="s">
        <v>72</v>
      </c>
      <c r="K7" s="9"/>
      <c r="L7" s="10"/>
      <c r="M7" s="10"/>
      <c r="N7" s="48">
        <f t="shared" si="0"/>
      </c>
      <c r="O7" s="10"/>
      <c r="P7" s="10">
        <f t="shared" si="2"/>
        <v>0.75</v>
      </c>
      <c r="Q7" s="10"/>
      <c r="R7" s="10"/>
      <c r="S7" s="59">
        <f t="shared" si="1"/>
      </c>
      <c r="T7" s="51"/>
      <c r="U7" s="10"/>
      <c r="V7" s="10"/>
      <c r="W7" s="10"/>
      <c r="X7" s="10"/>
      <c r="Y7" s="10"/>
      <c r="Z7" s="10"/>
      <c r="AA7" s="10"/>
      <c r="AB7" s="10"/>
      <c r="AC7" s="170"/>
    </row>
    <row r="8" spans="2:29" ht="12.75">
      <c r="B8" s="34" t="s">
        <v>104</v>
      </c>
      <c r="C8" s="24"/>
      <c r="D8" s="24">
        <v>1</v>
      </c>
      <c r="E8" s="24"/>
      <c r="F8" s="24"/>
      <c r="G8" s="85"/>
      <c r="I8" s="69"/>
      <c r="J8" s="70" t="s">
        <v>73</v>
      </c>
      <c r="K8" s="57"/>
      <c r="L8" s="46"/>
      <c r="M8" s="46"/>
      <c r="N8" s="35">
        <f t="shared" si="0"/>
      </c>
      <c r="O8" s="46"/>
      <c r="P8" s="46">
        <f t="shared" si="2"/>
        <v>0.75</v>
      </c>
      <c r="Q8" s="46"/>
      <c r="R8" s="46"/>
      <c r="S8" s="58">
        <f t="shared" si="1"/>
      </c>
      <c r="T8" s="53"/>
      <c r="U8" s="3"/>
      <c r="V8" s="3"/>
      <c r="W8" s="3"/>
      <c r="X8" s="3"/>
      <c r="Y8" s="3"/>
      <c r="Z8" s="3"/>
      <c r="AA8" s="3"/>
      <c r="AB8" s="3"/>
      <c r="AC8" s="169"/>
    </row>
    <row r="9" spans="2:29" ht="12.75">
      <c r="B9" s="34" t="s">
        <v>105</v>
      </c>
      <c r="C9" s="24"/>
      <c r="D9" s="24">
        <v>1</v>
      </c>
      <c r="E9" s="24"/>
      <c r="F9" s="24"/>
      <c r="G9" s="85"/>
      <c r="I9" s="65"/>
      <c r="J9" s="66" t="s">
        <v>20</v>
      </c>
      <c r="K9" s="9"/>
      <c r="L9" s="10"/>
      <c r="M9" s="10"/>
      <c r="N9" s="48">
        <f t="shared" si="0"/>
      </c>
      <c r="O9" s="10"/>
      <c r="P9" s="10">
        <f t="shared" si="2"/>
        <v>0.75</v>
      </c>
      <c r="Q9" s="10"/>
      <c r="R9" s="10"/>
      <c r="S9" s="59">
        <f t="shared" si="1"/>
      </c>
      <c r="T9" s="51"/>
      <c r="U9" s="10"/>
      <c r="V9" s="10"/>
      <c r="W9" s="10"/>
      <c r="X9" s="10"/>
      <c r="Y9" s="10"/>
      <c r="Z9" s="10"/>
      <c r="AA9" s="10"/>
      <c r="AB9" s="10"/>
      <c r="AC9" s="170"/>
    </row>
    <row r="10" spans="2:29" ht="12.75">
      <c r="B10" s="34" t="s">
        <v>22</v>
      </c>
      <c r="C10" s="24"/>
      <c r="D10" s="24">
        <v>1</v>
      </c>
      <c r="E10" s="24">
        <v>1</v>
      </c>
      <c r="F10" s="24"/>
      <c r="G10" s="85"/>
      <c r="I10" s="69"/>
      <c r="J10" s="70" t="s">
        <v>69</v>
      </c>
      <c r="K10" s="57"/>
      <c r="L10" s="46"/>
      <c r="M10" s="46"/>
      <c r="N10" s="35">
        <f t="shared" si="0"/>
      </c>
      <c r="O10" s="46"/>
      <c r="P10" s="46">
        <f t="shared" si="2"/>
        <v>0.75</v>
      </c>
      <c r="Q10" s="46"/>
      <c r="R10" s="46"/>
      <c r="S10" s="58">
        <f t="shared" si="1"/>
      </c>
      <c r="T10" s="53"/>
      <c r="U10" s="3"/>
      <c r="V10" s="3"/>
      <c r="W10" s="3"/>
      <c r="X10" s="3"/>
      <c r="Y10" s="3"/>
      <c r="Z10" s="3"/>
      <c r="AA10" s="3"/>
      <c r="AB10" s="3"/>
      <c r="AC10" s="169"/>
    </row>
    <row r="11" spans="2:29" ht="12.75">
      <c r="B11" s="40" t="s">
        <v>110</v>
      </c>
      <c r="C11" s="81"/>
      <c r="D11" s="81">
        <v>2</v>
      </c>
      <c r="E11" s="81"/>
      <c r="F11" s="81"/>
      <c r="G11" s="86"/>
      <c r="I11" s="65">
        <v>1941</v>
      </c>
      <c r="J11" s="66" t="s">
        <v>70</v>
      </c>
      <c r="K11" s="9"/>
      <c r="L11" s="10"/>
      <c r="M11" s="10"/>
      <c r="N11" s="48">
        <f t="shared" si="0"/>
      </c>
      <c r="O11" s="10"/>
      <c r="P11" s="10">
        <v>1</v>
      </c>
      <c r="Q11" s="10"/>
      <c r="R11" s="10"/>
      <c r="S11" s="59">
        <f t="shared" si="1"/>
      </c>
      <c r="T11" s="51"/>
      <c r="U11" s="10"/>
      <c r="V11" s="10"/>
      <c r="W11" s="10"/>
      <c r="X11" s="10"/>
      <c r="Y11" s="10"/>
      <c r="Z11" s="10"/>
      <c r="AA11" s="10"/>
      <c r="AB11" s="10"/>
      <c r="AC11" s="170"/>
    </row>
    <row r="12" spans="2:29" ht="12.75">
      <c r="B12" s="40" t="s">
        <v>115</v>
      </c>
      <c r="C12" s="81"/>
      <c r="D12" s="81"/>
      <c r="E12" s="81">
        <v>1</v>
      </c>
      <c r="F12" s="81"/>
      <c r="G12" s="86"/>
      <c r="I12" s="69"/>
      <c r="J12" s="70" t="s">
        <v>71</v>
      </c>
      <c r="K12" s="57"/>
      <c r="L12" s="46"/>
      <c r="M12" s="46"/>
      <c r="N12" s="35">
        <f t="shared" si="0"/>
      </c>
      <c r="O12" s="46"/>
      <c r="P12" s="46">
        <f t="shared" si="2"/>
        <v>1</v>
      </c>
      <c r="Q12" s="46"/>
      <c r="R12" s="46"/>
      <c r="S12" s="58">
        <f t="shared" si="1"/>
      </c>
      <c r="T12" s="53"/>
      <c r="U12" s="3"/>
      <c r="V12" s="3"/>
      <c r="W12" s="3"/>
      <c r="X12" s="3"/>
      <c r="Y12" s="3"/>
      <c r="Z12" s="3"/>
      <c r="AA12" s="3"/>
      <c r="AB12" s="3"/>
      <c r="AC12" s="169"/>
    </row>
    <row r="13" spans="2:29" ht="12.75">
      <c r="B13" s="36" t="s">
        <v>21</v>
      </c>
      <c r="C13" s="41"/>
      <c r="D13" s="41"/>
      <c r="E13" s="41">
        <v>3</v>
      </c>
      <c r="F13" s="41"/>
      <c r="G13" s="84"/>
      <c r="I13" s="65"/>
      <c r="J13" s="66" t="s">
        <v>72</v>
      </c>
      <c r="K13" s="9"/>
      <c r="L13" s="10"/>
      <c r="M13" s="10"/>
      <c r="N13" s="48">
        <f t="shared" si="0"/>
      </c>
      <c r="O13" s="10"/>
      <c r="P13" s="10">
        <f t="shared" si="2"/>
        <v>1</v>
      </c>
      <c r="Q13" s="10"/>
      <c r="R13" s="10"/>
      <c r="S13" s="59">
        <f t="shared" si="1"/>
      </c>
      <c r="T13" s="51"/>
      <c r="U13" s="10"/>
      <c r="V13" s="10"/>
      <c r="W13" s="10"/>
      <c r="X13" s="10"/>
      <c r="Y13" s="10"/>
      <c r="Z13" s="10"/>
      <c r="AA13" s="10"/>
      <c r="AB13" s="10"/>
      <c r="AC13" s="170"/>
    </row>
    <row r="14" spans="2:29" ht="12.75">
      <c r="B14" s="36" t="s">
        <v>109</v>
      </c>
      <c r="C14" s="41"/>
      <c r="D14" s="41"/>
      <c r="E14" s="41">
        <v>2</v>
      </c>
      <c r="F14" s="41"/>
      <c r="G14" s="84"/>
      <c r="I14" s="69"/>
      <c r="J14" s="70" t="s">
        <v>73</v>
      </c>
      <c r="K14" s="57"/>
      <c r="L14" s="46"/>
      <c r="M14" s="46"/>
      <c r="N14" s="35">
        <f t="shared" si="0"/>
      </c>
      <c r="O14" s="46"/>
      <c r="P14" s="46">
        <f t="shared" si="2"/>
        <v>1</v>
      </c>
      <c r="Q14" s="46"/>
      <c r="R14" s="46"/>
      <c r="S14" s="58">
        <f t="shared" si="1"/>
      </c>
      <c r="T14" s="53"/>
      <c r="U14" s="3"/>
      <c r="V14" s="3"/>
      <c r="W14" s="3"/>
      <c r="X14" s="3"/>
      <c r="Y14" s="3"/>
      <c r="Z14" s="3"/>
      <c r="AA14" s="3"/>
      <c r="AB14" s="3"/>
      <c r="AC14" s="169"/>
    </row>
    <row r="15" spans="2:29" ht="12.75">
      <c r="B15" s="36" t="s">
        <v>49</v>
      </c>
      <c r="C15" s="41"/>
      <c r="D15" s="41"/>
      <c r="E15" s="41">
        <v>1</v>
      </c>
      <c r="F15" s="41"/>
      <c r="G15" s="84"/>
      <c r="I15" s="65"/>
      <c r="J15" s="66" t="s">
        <v>20</v>
      </c>
      <c r="K15" s="9"/>
      <c r="L15" s="10"/>
      <c r="M15" s="10"/>
      <c r="N15" s="48">
        <f t="shared" si="0"/>
      </c>
      <c r="O15" s="10"/>
      <c r="P15" s="10">
        <f t="shared" si="2"/>
        <v>1</v>
      </c>
      <c r="Q15" s="10"/>
      <c r="R15" s="10"/>
      <c r="S15" s="59">
        <f t="shared" si="1"/>
      </c>
      <c r="T15" s="51"/>
      <c r="U15" s="10"/>
      <c r="V15" s="10"/>
      <c r="W15" s="10"/>
      <c r="X15" s="10"/>
      <c r="Y15" s="10"/>
      <c r="Z15" s="10"/>
      <c r="AA15" s="10"/>
      <c r="AB15" s="10"/>
      <c r="AC15" s="170"/>
    </row>
    <row r="16" spans="2:29" ht="12.75">
      <c r="B16" s="34"/>
      <c r="C16" s="24"/>
      <c r="D16" s="24"/>
      <c r="E16" s="24"/>
      <c r="F16" s="24"/>
      <c r="G16" s="85"/>
      <c r="I16" s="69"/>
      <c r="J16" s="70" t="s">
        <v>69</v>
      </c>
      <c r="K16" s="57"/>
      <c r="L16" s="46"/>
      <c r="M16" s="46"/>
      <c r="N16" s="35">
        <f t="shared" si="0"/>
      </c>
      <c r="O16" s="46"/>
      <c r="P16" s="46">
        <f t="shared" si="2"/>
        <v>1</v>
      </c>
      <c r="Q16" s="46"/>
      <c r="R16" s="46"/>
      <c r="S16" s="58">
        <f t="shared" si="1"/>
      </c>
      <c r="T16" s="53"/>
      <c r="U16" s="3"/>
      <c r="V16" s="3"/>
      <c r="W16" s="3"/>
      <c r="X16" s="3"/>
      <c r="Y16" s="3"/>
      <c r="Z16" s="3"/>
      <c r="AA16" s="3"/>
      <c r="AB16" s="3"/>
      <c r="AC16" s="169"/>
    </row>
    <row r="17" spans="2:29" ht="12.75">
      <c r="B17" s="34"/>
      <c r="C17" s="24"/>
      <c r="D17" s="24"/>
      <c r="E17" s="24"/>
      <c r="F17" s="24"/>
      <c r="G17" s="85"/>
      <c r="I17" s="65">
        <v>1942</v>
      </c>
      <c r="J17" s="66" t="s">
        <v>70</v>
      </c>
      <c r="K17" s="9"/>
      <c r="L17" s="10"/>
      <c r="M17" s="10"/>
      <c r="N17" s="48">
        <f t="shared" si="0"/>
      </c>
      <c r="O17" s="10"/>
      <c r="P17" s="10">
        <v>1.25</v>
      </c>
      <c r="Q17" s="10"/>
      <c r="R17" s="10"/>
      <c r="S17" s="59">
        <f t="shared" si="1"/>
      </c>
      <c r="T17" s="51"/>
      <c r="U17" s="10"/>
      <c r="V17" s="10"/>
      <c r="W17" s="10"/>
      <c r="X17" s="10"/>
      <c r="Y17" s="10"/>
      <c r="Z17" s="10"/>
      <c r="AA17" s="10"/>
      <c r="AB17" s="10"/>
      <c r="AC17" s="170"/>
    </row>
    <row r="18" spans="2:29" ht="12.75">
      <c r="B18" s="34"/>
      <c r="C18" s="24"/>
      <c r="D18" s="24"/>
      <c r="E18" s="24"/>
      <c r="F18" s="24"/>
      <c r="G18" s="85"/>
      <c r="I18" s="69"/>
      <c r="J18" s="70" t="s">
        <v>71</v>
      </c>
      <c r="K18" s="57"/>
      <c r="L18" s="46"/>
      <c r="M18" s="46"/>
      <c r="N18" s="35">
        <f t="shared" si="0"/>
      </c>
      <c r="O18" s="46"/>
      <c r="P18" s="46">
        <f t="shared" si="2"/>
        <v>1.25</v>
      </c>
      <c r="Q18" s="46"/>
      <c r="R18" s="46"/>
      <c r="S18" s="58">
        <f t="shared" si="1"/>
      </c>
      <c r="T18" s="53"/>
      <c r="U18" s="3"/>
      <c r="V18" s="3"/>
      <c r="W18" s="3"/>
      <c r="X18" s="3"/>
      <c r="Y18" s="3"/>
      <c r="Z18" s="3"/>
      <c r="AA18" s="3"/>
      <c r="AB18" s="3"/>
      <c r="AC18" s="169"/>
    </row>
    <row r="19" spans="2:29" ht="12.75">
      <c r="B19" s="34"/>
      <c r="C19" s="24"/>
      <c r="D19" s="24"/>
      <c r="E19" s="24"/>
      <c r="F19" s="24"/>
      <c r="G19" s="85"/>
      <c r="I19" s="65"/>
      <c r="J19" s="66" t="s">
        <v>72</v>
      </c>
      <c r="K19" s="9"/>
      <c r="L19" s="10"/>
      <c r="M19" s="10"/>
      <c r="N19" s="48">
        <f t="shared" si="0"/>
      </c>
      <c r="O19" s="10"/>
      <c r="P19" s="10">
        <f t="shared" si="2"/>
        <v>1.25</v>
      </c>
      <c r="Q19" s="10"/>
      <c r="R19" s="10"/>
      <c r="S19" s="59">
        <f t="shared" si="1"/>
      </c>
      <c r="T19" s="51"/>
      <c r="U19" s="10"/>
      <c r="V19" s="10"/>
      <c r="W19" s="10"/>
      <c r="X19" s="10"/>
      <c r="Y19" s="10"/>
      <c r="Z19" s="10"/>
      <c r="AA19" s="10"/>
      <c r="AB19" s="10"/>
      <c r="AC19" s="170"/>
    </row>
    <row r="20" spans="2:29" ht="12.75">
      <c r="B20" s="34"/>
      <c r="C20" s="24"/>
      <c r="D20" s="24"/>
      <c r="E20" s="24"/>
      <c r="F20" s="24"/>
      <c r="G20" s="85"/>
      <c r="I20" s="69"/>
      <c r="J20" s="70" t="s">
        <v>73</v>
      </c>
      <c r="K20" s="57"/>
      <c r="L20" s="46"/>
      <c r="M20" s="46"/>
      <c r="N20" s="35">
        <f t="shared" si="0"/>
      </c>
      <c r="O20" s="46"/>
      <c r="P20" s="46">
        <f t="shared" si="2"/>
        <v>1.25</v>
      </c>
      <c r="Q20" s="46"/>
      <c r="R20" s="46"/>
      <c r="S20" s="58">
        <f t="shared" si="1"/>
      </c>
      <c r="T20" s="53"/>
      <c r="U20" s="3"/>
      <c r="V20" s="3"/>
      <c r="W20" s="3"/>
      <c r="X20" s="3"/>
      <c r="Y20" s="3"/>
      <c r="Z20" s="3"/>
      <c r="AA20" s="3"/>
      <c r="AB20" s="3"/>
      <c r="AC20" s="169"/>
    </row>
    <row r="21" spans="2:29" ht="12.75">
      <c r="B21" s="34"/>
      <c r="C21" s="24"/>
      <c r="D21" s="24"/>
      <c r="E21" s="24"/>
      <c r="F21" s="24"/>
      <c r="G21" s="85"/>
      <c r="I21" s="65"/>
      <c r="J21" s="66" t="s">
        <v>20</v>
      </c>
      <c r="K21" s="9"/>
      <c r="L21" s="10"/>
      <c r="M21" s="10"/>
      <c r="N21" s="48">
        <f t="shared" si="0"/>
      </c>
      <c r="O21" s="10"/>
      <c r="P21" s="10">
        <f t="shared" si="2"/>
        <v>1.25</v>
      </c>
      <c r="Q21" s="10"/>
      <c r="R21" s="10"/>
      <c r="S21" s="59">
        <f t="shared" si="1"/>
      </c>
      <c r="T21" s="51"/>
      <c r="U21" s="10"/>
      <c r="V21" s="10"/>
      <c r="W21" s="10"/>
      <c r="X21" s="10"/>
      <c r="Y21" s="10"/>
      <c r="Z21" s="10"/>
      <c r="AA21" s="10"/>
      <c r="AB21" s="10"/>
      <c r="AC21" s="170"/>
    </row>
    <row r="22" spans="2:29" ht="12.75">
      <c r="B22" s="34"/>
      <c r="C22" s="24"/>
      <c r="D22" s="24"/>
      <c r="E22" s="24"/>
      <c r="F22" s="24"/>
      <c r="G22" s="85"/>
      <c r="I22" s="69"/>
      <c r="J22" s="70" t="s">
        <v>69</v>
      </c>
      <c r="K22" s="60"/>
      <c r="L22" s="47"/>
      <c r="M22" s="47"/>
      <c r="N22" s="35">
        <f t="shared" si="0"/>
      </c>
      <c r="O22" s="46"/>
      <c r="P22" s="46">
        <f t="shared" si="2"/>
        <v>1.25</v>
      </c>
      <c r="Q22" s="46"/>
      <c r="R22" s="46"/>
      <c r="S22" s="58">
        <f t="shared" si="1"/>
      </c>
      <c r="T22" s="53"/>
      <c r="U22" s="3"/>
      <c r="V22" s="3"/>
      <c r="W22" s="3"/>
      <c r="X22" s="3"/>
      <c r="Y22" s="3"/>
      <c r="Z22" s="3"/>
      <c r="AA22" s="3"/>
      <c r="AB22" s="3"/>
      <c r="AC22" s="169"/>
    </row>
    <row r="23" spans="2:29" ht="12.75">
      <c r="B23" s="34"/>
      <c r="C23" s="24"/>
      <c r="D23" s="24"/>
      <c r="E23" s="24"/>
      <c r="F23" s="24"/>
      <c r="G23" s="85"/>
      <c r="I23" s="65">
        <v>1943</v>
      </c>
      <c r="J23" s="66" t="s">
        <v>70</v>
      </c>
      <c r="K23" s="9"/>
      <c r="L23" s="10"/>
      <c r="M23" s="10"/>
      <c r="N23" s="48">
        <f t="shared" si="0"/>
      </c>
      <c r="O23" s="10"/>
      <c r="P23" s="10">
        <v>1.5</v>
      </c>
      <c r="Q23" s="10"/>
      <c r="R23" s="10"/>
      <c r="S23" s="59">
        <f t="shared" si="1"/>
      </c>
      <c r="T23" s="51"/>
      <c r="U23" s="10"/>
      <c r="V23" s="10"/>
      <c r="W23" s="10"/>
      <c r="X23" s="10"/>
      <c r="Y23" s="10"/>
      <c r="Z23" s="10"/>
      <c r="AA23" s="10"/>
      <c r="AB23" s="10"/>
      <c r="AC23" s="170"/>
    </row>
    <row r="24" spans="2:29" ht="12.75">
      <c r="B24" s="34"/>
      <c r="C24" s="24"/>
      <c r="D24" s="24"/>
      <c r="E24" s="24"/>
      <c r="F24" s="24"/>
      <c r="G24" s="85"/>
      <c r="I24" s="69"/>
      <c r="J24" s="70" t="s">
        <v>71</v>
      </c>
      <c r="K24" s="57"/>
      <c r="L24" s="46"/>
      <c r="M24" s="46"/>
      <c r="N24" s="35">
        <f t="shared" si="0"/>
      </c>
      <c r="O24" s="46"/>
      <c r="P24" s="46">
        <f t="shared" si="2"/>
        <v>1.5</v>
      </c>
      <c r="Q24" s="46"/>
      <c r="R24" s="46"/>
      <c r="S24" s="58">
        <f t="shared" si="1"/>
      </c>
      <c r="T24" s="53"/>
      <c r="U24" s="3"/>
      <c r="V24" s="3"/>
      <c r="W24" s="3"/>
      <c r="X24" s="3"/>
      <c r="Y24" s="3"/>
      <c r="Z24" s="3"/>
      <c r="AA24" s="3"/>
      <c r="AB24" s="3"/>
      <c r="AC24" s="169"/>
    </row>
    <row r="25" spans="2:29" ht="12.75">
      <c r="B25" s="34"/>
      <c r="C25" s="24"/>
      <c r="D25" s="24"/>
      <c r="E25" s="24"/>
      <c r="F25" s="24"/>
      <c r="G25" s="85"/>
      <c r="I25" s="65"/>
      <c r="J25" s="66" t="s">
        <v>72</v>
      </c>
      <c r="K25" s="9"/>
      <c r="L25" s="10"/>
      <c r="M25" s="10"/>
      <c r="N25" s="48">
        <f t="shared" si="0"/>
      </c>
      <c r="O25" s="10"/>
      <c r="P25" s="10">
        <f t="shared" si="2"/>
        <v>1.5</v>
      </c>
      <c r="Q25" s="10"/>
      <c r="R25" s="10"/>
      <c r="S25" s="59">
        <f t="shared" si="1"/>
      </c>
      <c r="T25" s="51"/>
      <c r="U25" s="10"/>
      <c r="V25" s="10"/>
      <c r="W25" s="10"/>
      <c r="X25" s="10"/>
      <c r="Y25" s="10"/>
      <c r="Z25" s="10"/>
      <c r="AA25" s="10"/>
      <c r="AB25" s="10"/>
      <c r="AC25" s="170"/>
    </row>
    <row r="26" spans="2:29" ht="12.75">
      <c r="B26" s="34"/>
      <c r="C26" s="24"/>
      <c r="D26" s="24"/>
      <c r="E26" s="24"/>
      <c r="F26" s="24"/>
      <c r="G26" s="85"/>
      <c r="I26" s="69"/>
      <c r="J26" s="70" t="s">
        <v>73</v>
      </c>
      <c r="K26" s="57"/>
      <c r="L26" s="46"/>
      <c r="M26" s="46"/>
      <c r="N26" s="35">
        <f t="shared" si="0"/>
      </c>
      <c r="O26" s="46"/>
      <c r="P26" s="46">
        <f t="shared" si="2"/>
        <v>1.5</v>
      </c>
      <c r="Q26" s="46"/>
      <c r="R26" s="46"/>
      <c r="S26" s="58">
        <f t="shared" si="1"/>
      </c>
      <c r="T26" s="53"/>
      <c r="U26" s="3"/>
      <c r="V26" s="3"/>
      <c r="W26" s="3"/>
      <c r="X26" s="3"/>
      <c r="Y26" s="3"/>
      <c r="Z26" s="3"/>
      <c r="AA26" s="3"/>
      <c r="AB26" s="3"/>
      <c r="AC26" s="169"/>
    </row>
    <row r="27" spans="2:29" ht="12.75">
      <c r="B27" s="34"/>
      <c r="C27" s="24"/>
      <c r="D27" s="24"/>
      <c r="E27" s="24"/>
      <c r="F27" s="24"/>
      <c r="G27" s="85"/>
      <c r="I27" s="65"/>
      <c r="J27" s="66" t="s">
        <v>20</v>
      </c>
      <c r="K27" s="9"/>
      <c r="L27" s="10"/>
      <c r="M27" s="10"/>
      <c r="N27" s="48">
        <f t="shared" si="0"/>
      </c>
      <c r="O27" s="10"/>
      <c r="P27" s="10">
        <f t="shared" si="2"/>
        <v>1.5</v>
      </c>
      <c r="Q27" s="10"/>
      <c r="R27" s="10"/>
      <c r="S27" s="59">
        <f t="shared" si="1"/>
      </c>
      <c r="T27" s="51"/>
      <c r="U27" s="10"/>
      <c r="V27" s="10"/>
      <c r="W27" s="10"/>
      <c r="X27" s="10"/>
      <c r="Y27" s="10"/>
      <c r="Z27" s="10"/>
      <c r="AA27" s="10"/>
      <c r="AB27" s="10"/>
      <c r="AC27" s="170"/>
    </row>
    <row r="28" spans="2:29" ht="12.75">
      <c r="B28" s="34"/>
      <c r="C28" s="24"/>
      <c r="D28" s="24"/>
      <c r="E28" s="24"/>
      <c r="F28" s="24"/>
      <c r="G28" s="85"/>
      <c r="I28" s="69"/>
      <c r="J28" s="70" t="s">
        <v>69</v>
      </c>
      <c r="K28" s="57"/>
      <c r="L28" s="46"/>
      <c r="M28" s="46"/>
      <c r="N28" s="35">
        <f t="shared" si="0"/>
      </c>
      <c r="O28" s="46"/>
      <c r="P28" s="46">
        <f t="shared" si="2"/>
        <v>1.5</v>
      </c>
      <c r="Q28" s="46"/>
      <c r="R28" s="46"/>
      <c r="S28" s="58">
        <f t="shared" si="1"/>
      </c>
      <c r="T28" s="53"/>
      <c r="U28" s="3"/>
      <c r="V28" s="3"/>
      <c r="W28" s="3"/>
      <c r="X28" s="3"/>
      <c r="Y28" s="3"/>
      <c r="Z28" s="3"/>
      <c r="AA28" s="3"/>
      <c r="AB28" s="3"/>
      <c r="AC28" s="169"/>
    </row>
    <row r="29" spans="2:29" ht="12.75">
      <c r="B29" s="34"/>
      <c r="C29" s="24"/>
      <c r="D29" s="24"/>
      <c r="E29" s="24"/>
      <c r="F29" s="24"/>
      <c r="G29" s="85"/>
      <c r="I29" s="65">
        <v>1944</v>
      </c>
      <c r="J29" s="66" t="s">
        <v>70</v>
      </c>
      <c r="K29" s="9"/>
      <c r="L29" s="10"/>
      <c r="M29" s="10"/>
      <c r="N29" s="48">
        <f t="shared" si="0"/>
      </c>
      <c r="O29" s="10"/>
      <c r="P29" s="10">
        <f t="shared" si="2"/>
        <v>1.5</v>
      </c>
      <c r="Q29" s="10"/>
      <c r="R29" s="10"/>
      <c r="S29" s="59">
        <f t="shared" si="1"/>
      </c>
      <c r="T29" s="51"/>
      <c r="U29" s="10"/>
      <c r="V29" s="10"/>
      <c r="W29" s="10"/>
      <c r="X29" s="10"/>
      <c r="Y29" s="10"/>
      <c r="Z29" s="10"/>
      <c r="AA29" s="10"/>
      <c r="AB29" s="10"/>
      <c r="AC29" s="170"/>
    </row>
    <row r="30" spans="2:29" ht="12.75">
      <c r="B30" s="34"/>
      <c r="C30" s="24"/>
      <c r="D30" s="24"/>
      <c r="E30" s="24"/>
      <c r="F30" s="24"/>
      <c r="G30" s="85"/>
      <c r="I30" s="69"/>
      <c r="J30" s="70" t="s">
        <v>71</v>
      </c>
      <c r="K30" s="57"/>
      <c r="L30" s="46"/>
      <c r="M30" s="46"/>
      <c r="N30" s="35">
        <f t="shared" si="0"/>
      </c>
      <c r="O30" s="46"/>
      <c r="P30" s="46">
        <f t="shared" si="2"/>
        <v>1.5</v>
      </c>
      <c r="Q30" s="46"/>
      <c r="R30" s="46"/>
      <c r="S30" s="58">
        <f t="shared" si="1"/>
      </c>
      <c r="T30" s="53"/>
      <c r="U30" s="3"/>
      <c r="V30" s="3"/>
      <c r="W30" s="3"/>
      <c r="X30" s="3"/>
      <c r="Y30" s="3"/>
      <c r="Z30" s="3"/>
      <c r="AA30" s="3"/>
      <c r="AB30" s="3"/>
      <c r="AC30" s="169"/>
    </row>
    <row r="31" spans="2:29" ht="12.75">
      <c r="B31" s="34"/>
      <c r="C31" s="24"/>
      <c r="D31" s="24"/>
      <c r="E31" s="24"/>
      <c r="F31" s="24"/>
      <c r="G31" s="85"/>
      <c r="I31" s="65"/>
      <c r="J31" s="66" t="s">
        <v>72</v>
      </c>
      <c r="K31" s="9"/>
      <c r="L31" s="10"/>
      <c r="M31" s="10"/>
      <c r="N31" s="48">
        <f t="shared" si="0"/>
      </c>
      <c r="O31" s="10"/>
      <c r="P31" s="10">
        <f t="shared" si="2"/>
        <v>1.5</v>
      </c>
      <c r="Q31" s="10"/>
      <c r="R31" s="10"/>
      <c r="S31" s="59">
        <f t="shared" si="1"/>
      </c>
      <c r="T31" s="51"/>
      <c r="U31" s="10"/>
      <c r="V31" s="10"/>
      <c r="W31" s="10"/>
      <c r="X31" s="10"/>
      <c r="Y31" s="10"/>
      <c r="Z31" s="10"/>
      <c r="AA31" s="10"/>
      <c r="AB31" s="10"/>
      <c r="AC31" s="170"/>
    </row>
    <row r="32" spans="2:29" ht="12.75">
      <c r="B32" s="34"/>
      <c r="C32" s="24"/>
      <c r="D32" s="24"/>
      <c r="E32" s="24"/>
      <c r="F32" s="24"/>
      <c r="G32" s="85"/>
      <c r="I32" s="69"/>
      <c r="J32" s="70" t="s">
        <v>73</v>
      </c>
      <c r="K32" s="57"/>
      <c r="L32" s="46"/>
      <c r="M32" s="46"/>
      <c r="N32" s="35">
        <f t="shared" si="0"/>
      </c>
      <c r="O32" s="46"/>
      <c r="P32" s="46">
        <f t="shared" si="2"/>
        <v>1.5</v>
      </c>
      <c r="Q32" s="46"/>
      <c r="R32" s="46"/>
      <c r="S32" s="58">
        <f t="shared" si="1"/>
      </c>
      <c r="T32" s="53"/>
      <c r="U32" s="3"/>
      <c r="V32" s="3"/>
      <c r="W32" s="3"/>
      <c r="X32" s="3"/>
      <c r="Y32" s="3"/>
      <c r="Z32" s="3"/>
      <c r="AA32" s="3"/>
      <c r="AB32" s="3"/>
      <c r="AC32" s="169"/>
    </row>
    <row r="33" spans="2:29" ht="12.75">
      <c r="B33" s="34"/>
      <c r="C33" s="24"/>
      <c r="D33" s="24"/>
      <c r="E33" s="24"/>
      <c r="F33" s="24"/>
      <c r="G33" s="85"/>
      <c r="I33" s="65"/>
      <c r="J33" s="66" t="s">
        <v>20</v>
      </c>
      <c r="K33" s="9"/>
      <c r="L33" s="10"/>
      <c r="M33" s="10"/>
      <c r="N33" s="48">
        <f t="shared" si="0"/>
      </c>
      <c r="O33" s="10"/>
      <c r="P33" s="10">
        <f t="shared" si="2"/>
        <v>1.5</v>
      </c>
      <c r="Q33" s="10"/>
      <c r="R33" s="10"/>
      <c r="S33" s="59">
        <f t="shared" si="1"/>
      </c>
      <c r="T33" s="51"/>
      <c r="U33" s="10"/>
      <c r="V33" s="10"/>
      <c r="W33" s="10"/>
      <c r="X33" s="10"/>
      <c r="Y33" s="10"/>
      <c r="Z33" s="10"/>
      <c r="AA33" s="10"/>
      <c r="AB33" s="10"/>
      <c r="AC33" s="170"/>
    </row>
    <row r="34" spans="2:29" ht="13.5" thickBot="1">
      <c r="B34" s="82" t="s">
        <v>103</v>
      </c>
      <c r="C34" s="83"/>
      <c r="D34" s="83"/>
      <c r="E34" s="83"/>
      <c r="F34" s="83"/>
      <c r="G34" s="84">
        <f>'WA Convoys'!K5</f>
        <v>0</v>
      </c>
      <c r="I34" s="69"/>
      <c r="J34" s="70" t="s">
        <v>69</v>
      </c>
      <c r="K34" s="57"/>
      <c r="L34" s="46"/>
      <c r="M34" s="46"/>
      <c r="N34" s="35">
        <f t="shared" si="0"/>
      </c>
      <c r="O34" s="46"/>
      <c r="P34" s="46">
        <f t="shared" si="2"/>
        <v>1.5</v>
      </c>
      <c r="Q34" s="46"/>
      <c r="R34" s="46"/>
      <c r="S34" s="58">
        <f t="shared" si="1"/>
      </c>
      <c r="T34" s="53"/>
      <c r="U34" s="3"/>
      <c r="V34" s="3"/>
      <c r="W34" s="3"/>
      <c r="X34" s="3"/>
      <c r="Y34" s="3"/>
      <c r="Z34" s="3"/>
      <c r="AA34" s="3"/>
      <c r="AB34" s="3"/>
      <c r="AC34" s="169"/>
    </row>
    <row r="35" spans="2:29" ht="13.5" thickBot="1">
      <c r="B35" s="75" t="s">
        <v>79</v>
      </c>
      <c r="C35" s="76">
        <f>SUM(C3:C34)</f>
        <v>22</v>
      </c>
      <c r="D35" s="76">
        <f>SUM(D3:D34)</f>
        <v>21</v>
      </c>
      <c r="E35" s="76">
        <f>SUM(E3:E34)</f>
        <v>9</v>
      </c>
      <c r="F35" s="76">
        <f>SUM(F3:F34)</f>
        <v>7</v>
      </c>
      <c r="G35" s="77">
        <f>SUM(G3:G34)</f>
        <v>0</v>
      </c>
      <c r="I35" s="65">
        <v>1945</v>
      </c>
      <c r="J35" s="66" t="s">
        <v>70</v>
      </c>
      <c r="K35" s="9"/>
      <c r="L35" s="10"/>
      <c r="M35" s="10"/>
      <c r="N35" s="48">
        <f t="shared" si="0"/>
      </c>
      <c r="O35" s="10"/>
      <c r="P35" s="10">
        <f t="shared" si="2"/>
        <v>1.5</v>
      </c>
      <c r="Q35" s="10"/>
      <c r="R35" s="10"/>
      <c r="S35" s="59">
        <f t="shared" si="1"/>
      </c>
      <c r="T35" s="51"/>
      <c r="U35" s="10"/>
      <c r="V35" s="10"/>
      <c r="W35" s="10"/>
      <c r="X35" s="10"/>
      <c r="Y35" s="10"/>
      <c r="Z35" s="10"/>
      <c r="AA35" s="10"/>
      <c r="AB35" s="10"/>
      <c r="AC35" s="170"/>
    </row>
    <row r="36" spans="9:29" ht="13.5" thickBot="1">
      <c r="I36" s="69"/>
      <c r="J36" s="70" t="s">
        <v>71</v>
      </c>
      <c r="K36" s="57"/>
      <c r="L36" s="46"/>
      <c r="M36" s="46"/>
      <c r="N36" s="35">
        <f t="shared" si="0"/>
      </c>
      <c r="O36" s="46"/>
      <c r="P36" s="46">
        <f t="shared" si="2"/>
        <v>1.5</v>
      </c>
      <c r="Q36" s="46"/>
      <c r="R36" s="46"/>
      <c r="S36" s="58">
        <f t="shared" si="1"/>
      </c>
      <c r="T36" s="53"/>
      <c r="U36" s="3"/>
      <c r="V36" s="3"/>
      <c r="W36" s="3"/>
      <c r="X36" s="3"/>
      <c r="Y36" s="3"/>
      <c r="Z36" s="3"/>
      <c r="AA36" s="3"/>
      <c r="AB36" s="3"/>
      <c r="AC36" s="169"/>
    </row>
    <row r="37" spans="2:29" ht="12.75">
      <c r="B37" s="37" t="s">
        <v>82</v>
      </c>
      <c r="C37" s="26"/>
      <c r="I37" s="65"/>
      <c r="J37" s="66" t="s">
        <v>72</v>
      </c>
      <c r="K37" s="9"/>
      <c r="L37" s="10"/>
      <c r="M37" s="10"/>
      <c r="N37" s="48">
        <f t="shared" si="0"/>
      </c>
      <c r="O37" s="10"/>
      <c r="P37" s="10">
        <f t="shared" si="2"/>
        <v>1.5</v>
      </c>
      <c r="Q37" s="10"/>
      <c r="R37" s="10"/>
      <c r="S37" s="59">
        <f t="shared" si="1"/>
      </c>
      <c r="T37" s="51"/>
      <c r="U37" s="10"/>
      <c r="V37" s="10"/>
      <c r="W37" s="10"/>
      <c r="X37" s="10"/>
      <c r="Y37" s="10"/>
      <c r="Z37" s="10"/>
      <c r="AA37" s="10"/>
      <c r="AB37" s="10"/>
      <c r="AC37" s="170"/>
    </row>
    <row r="38" spans="2:29" ht="12.75">
      <c r="B38" s="38" t="s">
        <v>81</v>
      </c>
      <c r="C38" s="27"/>
      <c r="I38" s="69"/>
      <c r="J38" s="70" t="s">
        <v>73</v>
      </c>
      <c r="K38" s="57"/>
      <c r="L38" s="46"/>
      <c r="M38" s="46"/>
      <c r="N38" s="35">
        <f t="shared" si="0"/>
      </c>
      <c r="O38" s="46"/>
      <c r="P38" s="46">
        <f t="shared" si="2"/>
        <v>1.5</v>
      </c>
      <c r="Q38" s="46"/>
      <c r="R38" s="46"/>
      <c r="S38" s="58">
        <f t="shared" si="1"/>
      </c>
      <c r="T38" s="53"/>
      <c r="U38" s="3"/>
      <c r="V38" s="3"/>
      <c r="W38" s="3"/>
      <c r="X38" s="3"/>
      <c r="Y38" s="3"/>
      <c r="Z38" s="3"/>
      <c r="AA38" s="3"/>
      <c r="AB38" s="3"/>
      <c r="AC38" s="169"/>
    </row>
    <row r="39" spans="2:29" ht="13.5" thickBot="1">
      <c r="B39" s="39" t="s">
        <v>83</v>
      </c>
      <c r="C39" s="28"/>
      <c r="I39" s="65"/>
      <c r="J39" s="66" t="s">
        <v>20</v>
      </c>
      <c r="K39" s="9"/>
      <c r="L39" s="10"/>
      <c r="M39" s="10"/>
      <c r="N39" s="48">
        <f t="shared" si="0"/>
      </c>
      <c r="O39" s="10"/>
      <c r="P39" s="10">
        <f t="shared" si="2"/>
        <v>1.5</v>
      </c>
      <c r="Q39" s="10"/>
      <c r="R39" s="10"/>
      <c r="S39" s="59">
        <f t="shared" si="1"/>
      </c>
      <c r="T39" s="51"/>
      <c r="U39" s="10"/>
      <c r="V39" s="10"/>
      <c r="W39" s="10"/>
      <c r="X39" s="10"/>
      <c r="Y39" s="10"/>
      <c r="Z39" s="10"/>
      <c r="AA39" s="10"/>
      <c r="AB39" s="10"/>
      <c r="AC39" s="170"/>
    </row>
    <row r="40" spans="9:29" ht="12.75">
      <c r="I40" s="69"/>
      <c r="J40" s="70" t="s">
        <v>69</v>
      </c>
      <c r="K40" s="57"/>
      <c r="L40" s="46"/>
      <c r="M40" s="46"/>
      <c r="N40" s="35">
        <f t="shared" si="0"/>
      </c>
      <c r="O40" s="46"/>
      <c r="P40" s="46">
        <f t="shared" si="2"/>
        <v>1.5</v>
      </c>
      <c r="Q40" s="46"/>
      <c r="R40" s="46"/>
      <c r="S40" s="58">
        <f t="shared" si="1"/>
      </c>
      <c r="T40" s="53"/>
      <c r="U40" s="3"/>
      <c r="V40" s="3"/>
      <c r="W40" s="3"/>
      <c r="X40" s="3"/>
      <c r="Y40" s="3"/>
      <c r="Z40" s="3"/>
      <c r="AA40" s="3"/>
      <c r="AB40" s="3"/>
      <c r="AC40" s="169"/>
    </row>
    <row r="41" spans="2:29" ht="12.75">
      <c r="B41" s="2"/>
      <c r="I41" s="65">
        <v>1946</v>
      </c>
      <c r="J41" s="66" t="s">
        <v>70</v>
      </c>
      <c r="K41" s="9"/>
      <c r="L41" s="10"/>
      <c r="M41" s="10"/>
      <c r="N41" s="48">
        <f t="shared" si="0"/>
      </c>
      <c r="O41" s="10"/>
      <c r="P41" s="10">
        <f t="shared" si="2"/>
        <v>1.5</v>
      </c>
      <c r="Q41" s="10"/>
      <c r="R41" s="10"/>
      <c r="S41" s="59">
        <f t="shared" si="1"/>
      </c>
      <c r="T41" s="51"/>
      <c r="U41" s="10"/>
      <c r="V41" s="10"/>
      <c r="W41" s="10"/>
      <c r="X41" s="10"/>
      <c r="Y41" s="10"/>
      <c r="Z41" s="10"/>
      <c r="AA41" s="10"/>
      <c r="AB41" s="10"/>
      <c r="AC41" s="170"/>
    </row>
    <row r="42" spans="2:29" ht="12.75">
      <c r="B42" s="2"/>
      <c r="I42" s="69"/>
      <c r="J42" s="70" t="s">
        <v>71</v>
      </c>
      <c r="K42" s="57"/>
      <c r="L42" s="46"/>
      <c r="M42" s="46"/>
      <c r="N42" s="35">
        <f t="shared" si="0"/>
      </c>
      <c r="O42" s="46"/>
      <c r="P42" s="46">
        <f t="shared" si="2"/>
        <v>1.5</v>
      </c>
      <c r="Q42" s="46"/>
      <c r="R42" s="46"/>
      <c r="S42" s="58">
        <f t="shared" si="1"/>
      </c>
      <c r="T42" s="53"/>
      <c r="U42" s="3"/>
      <c r="V42" s="3"/>
      <c r="W42" s="3"/>
      <c r="X42" s="3"/>
      <c r="Y42" s="3"/>
      <c r="Z42" s="3"/>
      <c r="AA42" s="3"/>
      <c r="AB42" s="3"/>
      <c r="AC42" s="169"/>
    </row>
    <row r="43" spans="2:29" ht="12.75">
      <c r="B43" s="2"/>
      <c r="I43" s="65"/>
      <c r="J43" s="66" t="s">
        <v>72</v>
      </c>
      <c r="K43" s="9"/>
      <c r="L43" s="10"/>
      <c r="M43" s="10"/>
      <c r="N43" s="48">
        <f t="shared" si="0"/>
      </c>
      <c r="O43" s="10"/>
      <c r="P43" s="10">
        <f t="shared" si="2"/>
        <v>1.5</v>
      </c>
      <c r="Q43" s="10"/>
      <c r="R43" s="10"/>
      <c r="S43" s="59">
        <f t="shared" si="1"/>
      </c>
      <c r="T43" s="51"/>
      <c r="U43" s="10"/>
      <c r="V43" s="10"/>
      <c r="W43" s="10"/>
      <c r="X43" s="10"/>
      <c r="Y43" s="10"/>
      <c r="Z43" s="10"/>
      <c r="AA43" s="10"/>
      <c r="AB43" s="10"/>
      <c r="AC43" s="170"/>
    </row>
    <row r="44" spans="2:29" ht="12.75">
      <c r="B44" s="2"/>
      <c r="I44" s="69"/>
      <c r="J44" s="70" t="s">
        <v>73</v>
      </c>
      <c r="K44" s="57"/>
      <c r="L44" s="46"/>
      <c r="M44" s="46"/>
      <c r="N44" s="35">
        <f t="shared" si="0"/>
      </c>
      <c r="O44" s="46"/>
      <c r="P44" s="46">
        <f t="shared" si="2"/>
        <v>1.5</v>
      </c>
      <c r="Q44" s="46"/>
      <c r="R44" s="46"/>
      <c r="S44" s="58">
        <f t="shared" si="1"/>
      </c>
      <c r="T44" s="53"/>
      <c r="U44" s="3"/>
      <c r="V44" s="3"/>
      <c r="W44" s="3"/>
      <c r="X44" s="3"/>
      <c r="Y44" s="3"/>
      <c r="Z44" s="3"/>
      <c r="AA44" s="3"/>
      <c r="AB44" s="3"/>
      <c r="AC44" s="169"/>
    </row>
    <row r="45" spans="9:29" ht="12.75">
      <c r="I45" s="65"/>
      <c r="J45" s="66" t="s">
        <v>20</v>
      </c>
      <c r="K45" s="9"/>
      <c r="L45" s="10"/>
      <c r="M45" s="10"/>
      <c r="N45" s="48">
        <f t="shared" si="0"/>
      </c>
      <c r="O45" s="10"/>
      <c r="P45" s="10">
        <f t="shared" si="2"/>
        <v>1.5</v>
      </c>
      <c r="Q45" s="10"/>
      <c r="R45" s="10"/>
      <c r="S45" s="59">
        <f t="shared" si="1"/>
      </c>
      <c r="T45" s="51"/>
      <c r="U45" s="10"/>
      <c r="V45" s="10"/>
      <c r="W45" s="10"/>
      <c r="X45" s="10"/>
      <c r="Y45" s="10"/>
      <c r="Z45" s="10"/>
      <c r="AA45" s="10"/>
      <c r="AB45" s="10"/>
      <c r="AC45" s="170"/>
    </row>
    <row r="46" spans="9:29" ht="12.75">
      <c r="I46" s="69"/>
      <c r="J46" s="70" t="s">
        <v>69</v>
      </c>
      <c r="K46" s="57"/>
      <c r="L46" s="46"/>
      <c r="M46" s="46"/>
      <c r="N46" s="35">
        <f t="shared" si="0"/>
      </c>
      <c r="O46" s="46"/>
      <c r="P46" s="46">
        <f t="shared" si="2"/>
        <v>1.5</v>
      </c>
      <c r="Q46" s="46"/>
      <c r="R46" s="46"/>
      <c r="S46" s="58">
        <f t="shared" si="1"/>
      </c>
      <c r="T46" s="53"/>
      <c r="U46" s="3"/>
      <c r="V46" s="3"/>
      <c r="W46" s="3"/>
      <c r="X46" s="3"/>
      <c r="Y46" s="3"/>
      <c r="Z46" s="3"/>
      <c r="AA46" s="3"/>
      <c r="AB46" s="3"/>
      <c r="AC46" s="169"/>
    </row>
    <row r="47" spans="9:29" ht="12.75">
      <c r="I47" s="65">
        <v>1947</v>
      </c>
      <c r="J47" s="66" t="s">
        <v>70</v>
      </c>
      <c r="K47" s="9"/>
      <c r="L47" s="10"/>
      <c r="M47" s="10"/>
      <c r="N47" s="48">
        <f t="shared" si="0"/>
      </c>
      <c r="O47" s="10"/>
      <c r="P47" s="10">
        <f t="shared" si="2"/>
        <v>1.5</v>
      </c>
      <c r="Q47" s="10"/>
      <c r="R47" s="10"/>
      <c r="S47" s="59">
        <f t="shared" si="1"/>
      </c>
      <c r="T47" s="51"/>
      <c r="U47" s="10"/>
      <c r="V47" s="10"/>
      <c r="W47" s="10"/>
      <c r="X47" s="10"/>
      <c r="Y47" s="10"/>
      <c r="Z47" s="10"/>
      <c r="AA47" s="10"/>
      <c r="AB47" s="10"/>
      <c r="AC47" s="170"/>
    </row>
    <row r="48" spans="9:29" ht="12.75">
      <c r="I48" s="69"/>
      <c r="J48" s="70" t="s">
        <v>71</v>
      </c>
      <c r="K48" s="57"/>
      <c r="L48" s="46"/>
      <c r="M48" s="46"/>
      <c r="N48" s="35">
        <f t="shared" si="0"/>
      </c>
      <c r="O48" s="46"/>
      <c r="P48" s="46">
        <f t="shared" si="2"/>
        <v>1.5</v>
      </c>
      <c r="Q48" s="46"/>
      <c r="R48" s="46"/>
      <c r="S48" s="58">
        <f t="shared" si="1"/>
      </c>
      <c r="T48" s="53"/>
      <c r="U48" s="3"/>
      <c r="V48" s="3"/>
      <c r="W48" s="3"/>
      <c r="X48" s="3"/>
      <c r="Y48" s="3"/>
      <c r="Z48" s="3"/>
      <c r="AA48" s="3"/>
      <c r="AB48" s="3"/>
      <c r="AC48" s="169"/>
    </row>
    <row r="49" spans="9:29" ht="12.75">
      <c r="I49" s="65"/>
      <c r="J49" s="66" t="s">
        <v>72</v>
      </c>
      <c r="K49" s="9"/>
      <c r="L49" s="10"/>
      <c r="M49" s="10"/>
      <c r="N49" s="48">
        <f t="shared" si="0"/>
      </c>
      <c r="O49" s="10"/>
      <c r="P49" s="10">
        <f t="shared" si="2"/>
        <v>1.5</v>
      </c>
      <c r="Q49" s="10"/>
      <c r="R49" s="10"/>
      <c r="S49" s="59">
        <f t="shared" si="1"/>
      </c>
      <c r="T49" s="51"/>
      <c r="U49" s="10"/>
      <c r="V49" s="10"/>
      <c r="W49" s="10"/>
      <c r="X49" s="10"/>
      <c r="Y49" s="10"/>
      <c r="Z49" s="10"/>
      <c r="AA49" s="10"/>
      <c r="AB49" s="10"/>
      <c r="AC49" s="170"/>
    </row>
    <row r="50" spans="9:29" ht="12.75">
      <c r="I50" s="69"/>
      <c r="J50" s="70" t="s">
        <v>73</v>
      </c>
      <c r="K50" s="57"/>
      <c r="L50" s="46"/>
      <c r="M50" s="46"/>
      <c r="N50" s="35">
        <f t="shared" si="0"/>
      </c>
      <c r="O50" s="46"/>
      <c r="P50" s="46">
        <f t="shared" si="2"/>
        <v>1.5</v>
      </c>
      <c r="Q50" s="46"/>
      <c r="R50" s="46"/>
      <c r="S50" s="58">
        <f t="shared" si="1"/>
      </c>
      <c r="T50" s="53"/>
      <c r="U50" s="3"/>
      <c r="V50" s="3"/>
      <c r="W50" s="3"/>
      <c r="X50" s="3"/>
      <c r="Y50" s="3"/>
      <c r="Z50" s="3"/>
      <c r="AA50" s="3"/>
      <c r="AB50" s="3"/>
      <c r="AC50" s="169"/>
    </row>
    <row r="51" spans="9:29" ht="12.75">
      <c r="I51" s="65"/>
      <c r="J51" s="66" t="s">
        <v>20</v>
      </c>
      <c r="K51" s="9"/>
      <c r="L51" s="10"/>
      <c r="M51" s="10"/>
      <c r="N51" s="48">
        <f t="shared" si="0"/>
      </c>
      <c r="O51" s="10"/>
      <c r="P51" s="10">
        <f t="shared" si="2"/>
        <v>1.5</v>
      </c>
      <c r="Q51" s="10"/>
      <c r="R51" s="10"/>
      <c r="S51" s="59">
        <f t="shared" si="1"/>
      </c>
      <c r="T51" s="51"/>
      <c r="U51" s="10"/>
      <c r="V51" s="10"/>
      <c r="W51" s="10"/>
      <c r="X51" s="10"/>
      <c r="Y51" s="10"/>
      <c r="Z51" s="10"/>
      <c r="AA51" s="10"/>
      <c r="AB51" s="10"/>
      <c r="AC51" s="170"/>
    </row>
    <row r="52" spans="9:29" ht="12.75">
      <c r="I52" s="69"/>
      <c r="J52" s="70" t="s">
        <v>69</v>
      </c>
      <c r="K52" s="57"/>
      <c r="L52" s="46"/>
      <c r="M52" s="46"/>
      <c r="N52" s="35">
        <f t="shared" si="0"/>
      </c>
      <c r="O52" s="46"/>
      <c r="P52" s="46">
        <f t="shared" si="2"/>
        <v>1.5</v>
      </c>
      <c r="Q52" s="46"/>
      <c r="R52" s="46"/>
      <c r="S52" s="58">
        <f t="shared" si="1"/>
      </c>
      <c r="T52" s="53"/>
      <c r="U52" s="3"/>
      <c r="V52" s="3"/>
      <c r="W52" s="3"/>
      <c r="X52" s="3"/>
      <c r="Y52" s="3"/>
      <c r="Z52" s="3"/>
      <c r="AA52" s="3"/>
      <c r="AB52" s="3"/>
      <c r="AC52" s="169"/>
    </row>
    <row r="53" spans="9:29" ht="13.5" thickBot="1">
      <c r="I53" s="67">
        <v>1948</v>
      </c>
      <c r="J53" s="68" t="s">
        <v>70</v>
      </c>
      <c r="K53" s="61"/>
      <c r="L53" s="32"/>
      <c r="M53" s="32"/>
      <c r="N53" s="49">
        <f t="shared" si="0"/>
      </c>
      <c r="O53" s="32"/>
      <c r="P53" s="32">
        <f>P52</f>
        <v>1.5</v>
      </c>
      <c r="Q53" s="32"/>
      <c r="R53" s="32"/>
      <c r="S53" s="62">
        <f t="shared" si="1"/>
      </c>
      <c r="T53" s="52"/>
      <c r="U53" s="32"/>
      <c r="V53" s="32"/>
      <c r="W53" s="32"/>
      <c r="X53" s="32"/>
      <c r="Y53" s="32"/>
      <c r="Z53" s="32"/>
      <c r="AA53" s="32"/>
      <c r="AB53" s="32"/>
      <c r="AC53" s="17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rance"/>
  <dimension ref="B1:AC53"/>
  <sheetViews>
    <sheetView workbookViewId="0" topLeftCell="A1">
      <selection activeCell="AC1" sqref="AC1:AC16384"/>
    </sheetView>
  </sheetViews>
  <sheetFormatPr defaultColWidth="9.140625" defaultRowHeight="12.75"/>
  <cols>
    <col min="1" max="1" width="1.57421875" style="0" customWidth="1"/>
    <col min="2" max="2" width="14.7109375" style="33" customWidth="1"/>
    <col min="3" max="3" width="11.7109375" style="2" customWidth="1"/>
    <col min="4" max="4" width="10.28125" style="2" bestFit="1" customWidth="1"/>
    <col min="5" max="5" width="3.57421875" style="2" bestFit="1" customWidth="1"/>
    <col min="6" max="7" width="4.57421875" style="2" bestFit="1" customWidth="1"/>
    <col min="8" max="8" width="1.7109375" style="0" customWidth="1"/>
    <col min="9" max="9" width="5.57421875" style="1" customWidth="1"/>
    <col min="10" max="10" width="4.421875" style="2" bestFit="1" customWidth="1"/>
    <col min="11" max="11" width="4.8515625" style="2" bestFit="1" customWidth="1"/>
    <col min="12" max="12" width="4.28125" style="2" bestFit="1" customWidth="1"/>
    <col min="13" max="15" width="3.57421875" style="2" bestFit="1" customWidth="1"/>
    <col min="16" max="16" width="5.00390625" style="2" bestFit="1" customWidth="1"/>
    <col min="17" max="17" width="4.7109375" style="2" bestFit="1" customWidth="1"/>
    <col min="18" max="18" width="3.28125" style="2" bestFit="1" customWidth="1"/>
    <col min="19" max="19" width="3.57421875" style="2" bestFit="1" customWidth="1"/>
    <col min="20" max="28" width="4.28125" style="2" customWidth="1"/>
    <col min="29" max="29" width="20.140625" style="33" customWidth="1"/>
  </cols>
  <sheetData>
    <row r="1" spans="2:29" s="22" customFormat="1" ht="16.5" thickBot="1">
      <c r="B1" s="22" t="s">
        <v>13</v>
      </c>
      <c r="C1" s="23"/>
      <c r="D1" s="23"/>
      <c r="E1" s="23"/>
      <c r="F1" s="23"/>
      <c r="G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66"/>
    </row>
    <row r="2" spans="2:29" ht="13.5" thickBot="1">
      <c r="B2" s="75" t="s">
        <v>74</v>
      </c>
      <c r="C2" s="76" t="s">
        <v>75</v>
      </c>
      <c r="D2" s="76" t="s">
        <v>76</v>
      </c>
      <c r="E2" s="76" t="s">
        <v>55</v>
      </c>
      <c r="F2" s="76" t="s">
        <v>77</v>
      </c>
      <c r="G2" s="77" t="s">
        <v>78</v>
      </c>
      <c r="I2" s="71" t="s">
        <v>2</v>
      </c>
      <c r="J2" s="72"/>
      <c r="K2" s="73" t="s">
        <v>88</v>
      </c>
      <c r="L2" s="73" t="s">
        <v>54</v>
      </c>
      <c r="M2" s="73" t="s">
        <v>55</v>
      </c>
      <c r="N2" s="73" t="s">
        <v>56</v>
      </c>
      <c r="O2" s="73" t="s">
        <v>57</v>
      </c>
      <c r="P2" s="73" t="s">
        <v>58</v>
      </c>
      <c r="Q2" s="73" t="s">
        <v>59</v>
      </c>
      <c r="R2" s="73" t="s">
        <v>60</v>
      </c>
      <c r="S2" s="73" t="s">
        <v>61</v>
      </c>
      <c r="T2" s="73" t="s">
        <v>62</v>
      </c>
      <c r="U2" s="73" t="s">
        <v>63</v>
      </c>
      <c r="V2" s="73" t="s">
        <v>64</v>
      </c>
      <c r="W2" s="73" t="s">
        <v>65</v>
      </c>
      <c r="X2" s="73" t="s">
        <v>66</v>
      </c>
      <c r="Y2" s="73" t="s">
        <v>67</v>
      </c>
      <c r="Z2" s="73" t="s">
        <v>85</v>
      </c>
      <c r="AA2" s="73" t="s">
        <v>86</v>
      </c>
      <c r="AB2" s="73" t="s">
        <v>87</v>
      </c>
      <c r="AC2" s="167" t="s">
        <v>68</v>
      </c>
    </row>
    <row r="3" spans="2:29" ht="12.75">
      <c r="B3" s="34" t="s">
        <v>13</v>
      </c>
      <c r="C3" s="24">
        <v>14</v>
      </c>
      <c r="D3" s="24">
        <v>6</v>
      </c>
      <c r="E3" s="24"/>
      <c r="F3" s="24">
        <v>6</v>
      </c>
      <c r="G3" s="85"/>
      <c r="I3" s="63">
        <v>1939</v>
      </c>
      <c r="J3" s="64" t="s">
        <v>20</v>
      </c>
      <c r="K3" s="54"/>
      <c r="L3" s="29"/>
      <c r="M3" s="29"/>
      <c r="N3" s="55">
        <f aca="true" t="shared" si="0" ref="N3:N53">IF(OR(""=K3,""=L3),"",MIN(K3,L3+M3))</f>
      </c>
      <c r="O3" s="29"/>
      <c r="P3" s="29">
        <v>0.5</v>
      </c>
      <c r="Q3" s="29"/>
      <c r="R3" s="29"/>
      <c r="S3" s="56">
        <f aca="true" t="shared" si="1" ref="S3:S53">IF(""=N3,"",ROUND((N3+O3)*(P3+Q3)+R3,0))</f>
      </c>
      <c r="T3" s="50"/>
      <c r="U3" s="8"/>
      <c r="V3" s="8"/>
      <c r="W3" s="8"/>
      <c r="X3" s="8"/>
      <c r="Y3" s="8"/>
      <c r="Z3" s="8"/>
      <c r="AA3" s="8"/>
      <c r="AB3" s="8"/>
      <c r="AC3" s="168"/>
    </row>
    <row r="4" spans="2:29" ht="12.75">
      <c r="B4" s="34" t="s">
        <v>51</v>
      </c>
      <c r="C4" s="24"/>
      <c r="D4" s="24">
        <v>1</v>
      </c>
      <c r="E4" s="24"/>
      <c r="F4" s="24">
        <v>1</v>
      </c>
      <c r="G4" s="85"/>
      <c r="I4" s="69"/>
      <c r="J4" s="70" t="s">
        <v>69</v>
      </c>
      <c r="K4" s="57"/>
      <c r="L4" s="46"/>
      <c r="M4" s="46"/>
      <c r="N4" s="35">
        <f t="shared" si="0"/>
      </c>
      <c r="O4" s="46"/>
      <c r="P4" s="46">
        <f>P3</f>
        <v>0.5</v>
      </c>
      <c r="Q4" s="46"/>
      <c r="R4" s="46"/>
      <c r="S4" s="58">
        <f t="shared" si="1"/>
      </c>
      <c r="T4" s="53"/>
      <c r="U4" s="3"/>
      <c r="V4" s="3"/>
      <c r="W4" s="3"/>
      <c r="X4" s="3"/>
      <c r="Y4" s="3"/>
      <c r="Z4" s="3"/>
      <c r="AA4" s="3"/>
      <c r="AB4" s="3"/>
      <c r="AC4" s="169"/>
    </row>
    <row r="5" spans="2:29" ht="12.75">
      <c r="B5" s="34" t="s">
        <v>41</v>
      </c>
      <c r="C5" s="24"/>
      <c r="D5" s="24">
        <v>1</v>
      </c>
      <c r="E5" s="24"/>
      <c r="F5" s="24"/>
      <c r="G5" s="85"/>
      <c r="I5" s="65">
        <v>1940</v>
      </c>
      <c r="J5" s="66" t="s">
        <v>70</v>
      </c>
      <c r="K5" s="9"/>
      <c r="L5" s="10"/>
      <c r="M5" s="10"/>
      <c r="N5" s="48">
        <f t="shared" si="0"/>
      </c>
      <c r="O5" s="10"/>
      <c r="P5" s="10">
        <v>0.75</v>
      </c>
      <c r="Q5" s="10"/>
      <c r="R5" s="10"/>
      <c r="S5" s="59">
        <f t="shared" si="1"/>
      </c>
      <c r="T5" s="51"/>
      <c r="U5" s="10"/>
      <c r="V5" s="10"/>
      <c r="W5" s="10"/>
      <c r="X5" s="10"/>
      <c r="Y5" s="10"/>
      <c r="Z5" s="10"/>
      <c r="AA5" s="10"/>
      <c r="AB5" s="10"/>
      <c r="AC5" s="170"/>
    </row>
    <row r="6" spans="2:29" ht="12.75">
      <c r="B6" s="36" t="s">
        <v>80</v>
      </c>
      <c r="C6" s="41"/>
      <c r="D6" s="41"/>
      <c r="E6" s="41">
        <v>1</v>
      </c>
      <c r="F6" s="41"/>
      <c r="G6" s="84"/>
      <c r="I6" s="69"/>
      <c r="J6" s="70" t="s">
        <v>71</v>
      </c>
      <c r="K6" s="57"/>
      <c r="L6" s="46"/>
      <c r="M6" s="46"/>
      <c r="N6" s="35">
        <f t="shared" si="0"/>
      </c>
      <c r="O6" s="46"/>
      <c r="P6" s="46">
        <f aca="true" t="shared" si="2" ref="P6:P51">P5</f>
        <v>0.75</v>
      </c>
      <c r="Q6" s="46"/>
      <c r="R6" s="46"/>
      <c r="S6" s="58">
        <f t="shared" si="1"/>
      </c>
      <c r="T6" s="53"/>
      <c r="U6" s="3"/>
      <c r="V6" s="3"/>
      <c r="W6" s="3"/>
      <c r="X6" s="3"/>
      <c r="Y6" s="3"/>
      <c r="Z6" s="3"/>
      <c r="AA6" s="3"/>
      <c r="AB6" s="3"/>
      <c r="AC6" s="169"/>
    </row>
    <row r="7" spans="2:29" ht="12.75">
      <c r="B7" s="34"/>
      <c r="C7" s="24"/>
      <c r="D7" s="24"/>
      <c r="E7" s="24"/>
      <c r="F7" s="24"/>
      <c r="G7" s="85"/>
      <c r="I7" s="65"/>
      <c r="J7" s="66" t="s">
        <v>72</v>
      </c>
      <c r="K7" s="9"/>
      <c r="L7" s="10"/>
      <c r="M7" s="10"/>
      <c r="N7" s="48">
        <f t="shared" si="0"/>
      </c>
      <c r="O7" s="10"/>
      <c r="P7" s="10">
        <f t="shared" si="2"/>
        <v>0.75</v>
      </c>
      <c r="Q7" s="10"/>
      <c r="R7" s="10"/>
      <c r="S7" s="59">
        <f t="shared" si="1"/>
      </c>
      <c r="T7" s="51"/>
      <c r="U7" s="10"/>
      <c r="V7" s="10"/>
      <c r="W7" s="10"/>
      <c r="X7" s="10"/>
      <c r="Y7" s="10"/>
      <c r="Z7" s="10"/>
      <c r="AA7" s="10"/>
      <c r="AB7" s="10"/>
      <c r="AC7" s="170"/>
    </row>
    <row r="8" spans="2:29" ht="12.75">
      <c r="B8" s="34"/>
      <c r="C8" s="24"/>
      <c r="D8" s="24"/>
      <c r="E8" s="24"/>
      <c r="F8" s="24"/>
      <c r="G8" s="85"/>
      <c r="I8" s="69"/>
      <c r="J8" s="70" t="s">
        <v>73</v>
      </c>
      <c r="K8" s="57"/>
      <c r="L8" s="46"/>
      <c r="M8" s="46"/>
      <c r="N8" s="35">
        <f t="shared" si="0"/>
      </c>
      <c r="O8" s="46"/>
      <c r="P8" s="46">
        <f t="shared" si="2"/>
        <v>0.75</v>
      </c>
      <c r="Q8" s="46"/>
      <c r="R8" s="46"/>
      <c r="S8" s="58">
        <f t="shared" si="1"/>
      </c>
      <c r="T8" s="53"/>
      <c r="U8" s="3"/>
      <c r="V8" s="3"/>
      <c r="W8" s="3"/>
      <c r="X8" s="3"/>
      <c r="Y8" s="3"/>
      <c r="Z8" s="3"/>
      <c r="AA8" s="3"/>
      <c r="AB8" s="3"/>
      <c r="AC8" s="169"/>
    </row>
    <row r="9" spans="2:29" ht="12.75">
      <c r="B9" s="34"/>
      <c r="C9" s="24"/>
      <c r="D9" s="24"/>
      <c r="E9" s="24"/>
      <c r="F9" s="24"/>
      <c r="G9" s="85"/>
      <c r="I9" s="65"/>
      <c r="J9" s="66" t="s">
        <v>20</v>
      </c>
      <c r="K9" s="9"/>
      <c r="L9" s="10"/>
      <c r="M9" s="10"/>
      <c r="N9" s="48">
        <f t="shared" si="0"/>
      </c>
      <c r="O9" s="10"/>
      <c r="P9" s="10">
        <f t="shared" si="2"/>
        <v>0.75</v>
      </c>
      <c r="Q9" s="10"/>
      <c r="R9" s="10"/>
      <c r="S9" s="59">
        <f t="shared" si="1"/>
      </c>
      <c r="T9" s="51"/>
      <c r="U9" s="10"/>
      <c r="V9" s="10"/>
      <c r="W9" s="10"/>
      <c r="X9" s="10"/>
      <c r="Y9" s="10"/>
      <c r="Z9" s="10"/>
      <c r="AA9" s="10"/>
      <c r="AB9" s="10"/>
      <c r="AC9" s="170"/>
    </row>
    <row r="10" spans="2:29" ht="12.75">
      <c r="B10" s="34"/>
      <c r="C10" s="24"/>
      <c r="D10" s="24"/>
      <c r="E10" s="24"/>
      <c r="F10" s="24"/>
      <c r="G10" s="85"/>
      <c r="I10" s="69"/>
      <c r="J10" s="70" t="s">
        <v>69</v>
      </c>
      <c r="K10" s="57"/>
      <c r="L10" s="46"/>
      <c r="M10" s="46"/>
      <c r="N10" s="35">
        <f t="shared" si="0"/>
      </c>
      <c r="O10" s="46"/>
      <c r="P10" s="46">
        <f t="shared" si="2"/>
        <v>0.75</v>
      </c>
      <c r="Q10" s="46"/>
      <c r="R10" s="46"/>
      <c r="S10" s="58">
        <f t="shared" si="1"/>
      </c>
      <c r="T10" s="53"/>
      <c r="U10" s="3"/>
      <c r="V10" s="3"/>
      <c r="W10" s="3"/>
      <c r="X10" s="3"/>
      <c r="Y10" s="3"/>
      <c r="Z10" s="3"/>
      <c r="AA10" s="3"/>
      <c r="AB10" s="3"/>
      <c r="AC10" s="169"/>
    </row>
    <row r="11" spans="2:29" ht="12.75">
      <c r="B11" s="34"/>
      <c r="C11" s="24"/>
      <c r="D11" s="24"/>
      <c r="E11" s="24"/>
      <c r="F11" s="24"/>
      <c r="G11" s="85"/>
      <c r="I11" s="65">
        <v>1941</v>
      </c>
      <c r="J11" s="66" t="s">
        <v>70</v>
      </c>
      <c r="K11" s="9"/>
      <c r="L11" s="10"/>
      <c r="M11" s="10"/>
      <c r="N11" s="48">
        <f t="shared" si="0"/>
      </c>
      <c r="O11" s="10"/>
      <c r="P11" s="10">
        <v>1</v>
      </c>
      <c r="Q11" s="10"/>
      <c r="R11" s="10"/>
      <c r="S11" s="59">
        <f t="shared" si="1"/>
      </c>
      <c r="T11" s="51"/>
      <c r="U11" s="10"/>
      <c r="V11" s="10"/>
      <c r="W11" s="10"/>
      <c r="X11" s="10"/>
      <c r="Y11" s="10"/>
      <c r="Z11" s="10"/>
      <c r="AA11" s="10"/>
      <c r="AB11" s="10"/>
      <c r="AC11" s="170"/>
    </row>
    <row r="12" spans="2:29" ht="12.75">
      <c r="B12" s="34"/>
      <c r="C12" s="24"/>
      <c r="D12" s="24"/>
      <c r="E12" s="24"/>
      <c r="F12" s="24"/>
      <c r="G12" s="85"/>
      <c r="I12" s="69"/>
      <c r="J12" s="70" t="s">
        <v>71</v>
      </c>
      <c r="K12" s="57"/>
      <c r="L12" s="46"/>
      <c r="M12" s="46"/>
      <c r="N12" s="35">
        <f t="shared" si="0"/>
      </c>
      <c r="O12" s="46"/>
      <c r="P12" s="46">
        <f t="shared" si="2"/>
        <v>1</v>
      </c>
      <c r="Q12" s="46"/>
      <c r="R12" s="46"/>
      <c r="S12" s="58">
        <f t="shared" si="1"/>
      </c>
      <c r="T12" s="53"/>
      <c r="U12" s="3"/>
      <c r="V12" s="3"/>
      <c r="W12" s="3"/>
      <c r="X12" s="3"/>
      <c r="Y12" s="3"/>
      <c r="Z12" s="3"/>
      <c r="AA12" s="3"/>
      <c r="AB12" s="3"/>
      <c r="AC12" s="169"/>
    </row>
    <row r="13" spans="2:29" ht="12.75">
      <c r="B13" s="34"/>
      <c r="C13" s="24"/>
      <c r="D13" s="24"/>
      <c r="E13" s="24"/>
      <c r="F13" s="24"/>
      <c r="G13" s="85"/>
      <c r="I13" s="65"/>
      <c r="J13" s="66" t="s">
        <v>72</v>
      </c>
      <c r="K13" s="9"/>
      <c r="L13" s="10"/>
      <c r="M13" s="10"/>
      <c r="N13" s="48">
        <f t="shared" si="0"/>
      </c>
      <c r="O13" s="10"/>
      <c r="P13" s="10">
        <f t="shared" si="2"/>
        <v>1</v>
      </c>
      <c r="Q13" s="10"/>
      <c r="R13" s="10"/>
      <c r="S13" s="59">
        <f t="shared" si="1"/>
      </c>
      <c r="T13" s="51"/>
      <c r="U13" s="10"/>
      <c r="V13" s="10"/>
      <c r="W13" s="10"/>
      <c r="X13" s="10"/>
      <c r="Y13" s="10"/>
      <c r="Z13" s="10"/>
      <c r="AA13" s="10"/>
      <c r="AB13" s="10"/>
      <c r="AC13" s="170"/>
    </row>
    <row r="14" spans="2:29" ht="12.75">
      <c r="B14" s="34"/>
      <c r="C14" s="24"/>
      <c r="D14" s="24"/>
      <c r="E14" s="24"/>
      <c r="F14" s="24"/>
      <c r="G14" s="85"/>
      <c r="I14" s="69"/>
      <c r="J14" s="70" t="s">
        <v>73</v>
      </c>
      <c r="K14" s="57"/>
      <c r="L14" s="46"/>
      <c r="M14" s="46"/>
      <c r="N14" s="35">
        <f t="shared" si="0"/>
      </c>
      <c r="O14" s="46"/>
      <c r="P14" s="46">
        <f t="shared" si="2"/>
        <v>1</v>
      </c>
      <c r="Q14" s="46"/>
      <c r="R14" s="46"/>
      <c r="S14" s="58">
        <f t="shared" si="1"/>
      </c>
      <c r="T14" s="53"/>
      <c r="U14" s="3"/>
      <c r="V14" s="3"/>
      <c r="W14" s="3"/>
      <c r="X14" s="3"/>
      <c r="Y14" s="3"/>
      <c r="Z14" s="3"/>
      <c r="AA14" s="3"/>
      <c r="AB14" s="3"/>
      <c r="AC14" s="169"/>
    </row>
    <row r="15" spans="2:29" ht="12.75">
      <c r="B15" s="34"/>
      <c r="C15" s="24"/>
      <c r="D15" s="24"/>
      <c r="E15" s="24"/>
      <c r="F15" s="24"/>
      <c r="G15" s="85"/>
      <c r="I15" s="65"/>
      <c r="J15" s="66" t="s">
        <v>20</v>
      </c>
      <c r="K15" s="9"/>
      <c r="L15" s="10"/>
      <c r="M15" s="10"/>
      <c r="N15" s="48">
        <f t="shared" si="0"/>
      </c>
      <c r="O15" s="10"/>
      <c r="P15" s="10">
        <f t="shared" si="2"/>
        <v>1</v>
      </c>
      <c r="Q15" s="10"/>
      <c r="R15" s="10"/>
      <c r="S15" s="59">
        <f t="shared" si="1"/>
      </c>
      <c r="T15" s="51"/>
      <c r="U15" s="10"/>
      <c r="V15" s="10"/>
      <c r="W15" s="10"/>
      <c r="X15" s="10"/>
      <c r="Y15" s="10"/>
      <c r="Z15" s="10"/>
      <c r="AA15" s="10"/>
      <c r="AB15" s="10"/>
      <c r="AC15" s="170"/>
    </row>
    <row r="16" spans="2:29" ht="12.75">
      <c r="B16" s="34"/>
      <c r="C16" s="24"/>
      <c r="D16" s="24"/>
      <c r="E16" s="24"/>
      <c r="F16" s="24"/>
      <c r="G16" s="85"/>
      <c r="I16" s="69"/>
      <c r="J16" s="70" t="s">
        <v>69</v>
      </c>
      <c r="K16" s="57"/>
      <c r="L16" s="46"/>
      <c r="M16" s="46"/>
      <c r="N16" s="35">
        <f t="shared" si="0"/>
      </c>
      <c r="O16" s="46"/>
      <c r="P16" s="46">
        <f t="shared" si="2"/>
        <v>1</v>
      </c>
      <c r="Q16" s="46"/>
      <c r="R16" s="46"/>
      <c r="S16" s="58">
        <f t="shared" si="1"/>
      </c>
      <c r="T16" s="53"/>
      <c r="U16" s="3"/>
      <c r="V16" s="3"/>
      <c r="W16" s="3"/>
      <c r="X16" s="3"/>
      <c r="Y16" s="3"/>
      <c r="Z16" s="3"/>
      <c r="AA16" s="3"/>
      <c r="AB16" s="3"/>
      <c r="AC16" s="169"/>
    </row>
    <row r="17" spans="2:29" ht="12.75">
      <c r="B17" s="34"/>
      <c r="C17" s="24"/>
      <c r="D17" s="24"/>
      <c r="E17" s="24"/>
      <c r="F17" s="24"/>
      <c r="G17" s="85"/>
      <c r="I17" s="65">
        <v>1942</v>
      </c>
      <c r="J17" s="66" t="s">
        <v>70</v>
      </c>
      <c r="K17" s="9"/>
      <c r="L17" s="10"/>
      <c r="M17" s="10"/>
      <c r="N17" s="48">
        <f t="shared" si="0"/>
      </c>
      <c r="O17" s="10"/>
      <c r="P17" s="10">
        <v>1.25</v>
      </c>
      <c r="Q17" s="10"/>
      <c r="R17" s="10"/>
      <c r="S17" s="59">
        <f t="shared" si="1"/>
      </c>
      <c r="T17" s="51"/>
      <c r="U17" s="10"/>
      <c r="V17" s="10"/>
      <c r="W17" s="10"/>
      <c r="X17" s="10"/>
      <c r="Y17" s="10"/>
      <c r="Z17" s="10"/>
      <c r="AA17" s="10"/>
      <c r="AB17" s="10"/>
      <c r="AC17" s="170"/>
    </row>
    <row r="18" spans="2:29" ht="12.75">
      <c r="B18" s="34"/>
      <c r="C18" s="24"/>
      <c r="D18" s="24"/>
      <c r="E18" s="24"/>
      <c r="F18" s="24"/>
      <c r="G18" s="85"/>
      <c r="I18" s="69"/>
      <c r="J18" s="70" t="s">
        <v>71</v>
      </c>
      <c r="K18" s="57"/>
      <c r="L18" s="46"/>
      <c r="M18" s="46"/>
      <c r="N18" s="35">
        <f t="shared" si="0"/>
      </c>
      <c r="O18" s="46"/>
      <c r="P18" s="46">
        <f t="shared" si="2"/>
        <v>1.25</v>
      </c>
      <c r="Q18" s="46"/>
      <c r="R18" s="46"/>
      <c r="S18" s="58">
        <f t="shared" si="1"/>
      </c>
      <c r="T18" s="53"/>
      <c r="U18" s="3"/>
      <c r="V18" s="3"/>
      <c r="W18" s="3"/>
      <c r="X18" s="3"/>
      <c r="Y18" s="3"/>
      <c r="Z18" s="3"/>
      <c r="AA18" s="3"/>
      <c r="AB18" s="3"/>
      <c r="AC18" s="169"/>
    </row>
    <row r="19" spans="2:29" ht="12.75">
      <c r="B19" s="34"/>
      <c r="C19" s="24"/>
      <c r="D19" s="24"/>
      <c r="E19" s="24"/>
      <c r="F19" s="24"/>
      <c r="G19" s="85"/>
      <c r="I19" s="65"/>
      <c r="J19" s="66" t="s">
        <v>72</v>
      </c>
      <c r="K19" s="9"/>
      <c r="L19" s="10"/>
      <c r="M19" s="10"/>
      <c r="N19" s="48">
        <f t="shared" si="0"/>
      </c>
      <c r="O19" s="10"/>
      <c r="P19" s="10">
        <f t="shared" si="2"/>
        <v>1.25</v>
      </c>
      <c r="Q19" s="10"/>
      <c r="R19" s="10"/>
      <c r="S19" s="59">
        <f t="shared" si="1"/>
      </c>
      <c r="T19" s="51"/>
      <c r="U19" s="10"/>
      <c r="V19" s="10"/>
      <c r="W19" s="10"/>
      <c r="X19" s="10"/>
      <c r="Y19" s="10"/>
      <c r="Z19" s="10"/>
      <c r="AA19" s="10"/>
      <c r="AB19" s="10"/>
      <c r="AC19" s="170"/>
    </row>
    <row r="20" spans="2:29" ht="12.75">
      <c r="B20" s="34"/>
      <c r="C20" s="24"/>
      <c r="D20" s="24"/>
      <c r="E20" s="24"/>
      <c r="F20" s="24"/>
      <c r="G20" s="85"/>
      <c r="I20" s="69"/>
      <c r="J20" s="70" t="s">
        <v>73</v>
      </c>
      <c r="K20" s="57"/>
      <c r="L20" s="46"/>
      <c r="M20" s="46"/>
      <c r="N20" s="35">
        <f t="shared" si="0"/>
      </c>
      <c r="O20" s="46"/>
      <c r="P20" s="46">
        <f t="shared" si="2"/>
        <v>1.25</v>
      </c>
      <c r="Q20" s="46"/>
      <c r="R20" s="46"/>
      <c r="S20" s="58">
        <f t="shared" si="1"/>
      </c>
      <c r="T20" s="53"/>
      <c r="U20" s="3"/>
      <c r="V20" s="3"/>
      <c r="W20" s="3"/>
      <c r="X20" s="3"/>
      <c r="Y20" s="3"/>
      <c r="Z20" s="3"/>
      <c r="AA20" s="3"/>
      <c r="AB20" s="3"/>
      <c r="AC20" s="169"/>
    </row>
    <row r="21" spans="2:29" ht="12.75">
      <c r="B21" s="34"/>
      <c r="C21" s="24"/>
      <c r="D21" s="24"/>
      <c r="E21" s="24"/>
      <c r="F21" s="24"/>
      <c r="G21" s="85"/>
      <c r="I21" s="65"/>
      <c r="J21" s="66" t="s">
        <v>20</v>
      </c>
      <c r="K21" s="9"/>
      <c r="L21" s="10"/>
      <c r="M21" s="10"/>
      <c r="N21" s="48">
        <f t="shared" si="0"/>
      </c>
      <c r="O21" s="10"/>
      <c r="P21" s="10">
        <f t="shared" si="2"/>
        <v>1.25</v>
      </c>
      <c r="Q21" s="10"/>
      <c r="R21" s="10"/>
      <c r="S21" s="59">
        <f t="shared" si="1"/>
      </c>
      <c r="T21" s="51"/>
      <c r="U21" s="10"/>
      <c r="V21" s="10"/>
      <c r="W21" s="10"/>
      <c r="X21" s="10"/>
      <c r="Y21" s="10"/>
      <c r="Z21" s="10"/>
      <c r="AA21" s="10"/>
      <c r="AB21" s="10"/>
      <c r="AC21" s="170"/>
    </row>
    <row r="22" spans="2:29" ht="12.75">
      <c r="B22" s="34"/>
      <c r="C22" s="24"/>
      <c r="D22" s="24"/>
      <c r="E22" s="24"/>
      <c r="F22" s="24"/>
      <c r="G22" s="85"/>
      <c r="I22" s="69"/>
      <c r="J22" s="70" t="s">
        <v>69</v>
      </c>
      <c r="K22" s="60"/>
      <c r="L22" s="47"/>
      <c r="M22" s="47"/>
      <c r="N22" s="35">
        <f t="shared" si="0"/>
      </c>
      <c r="O22" s="46"/>
      <c r="P22" s="46">
        <f t="shared" si="2"/>
        <v>1.25</v>
      </c>
      <c r="Q22" s="46"/>
      <c r="R22" s="46"/>
      <c r="S22" s="58">
        <f t="shared" si="1"/>
      </c>
      <c r="T22" s="53"/>
      <c r="U22" s="3"/>
      <c r="V22" s="3"/>
      <c r="W22" s="3"/>
      <c r="X22" s="3"/>
      <c r="Y22" s="3"/>
      <c r="Z22" s="3"/>
      <c r="AA22" s="3"/>
      <c r="AB22" s="3"/>
      <c r="AC22" s="169"/>
    </row>
    <row r="23" spans="2:29" ht="12.75">
      <c r="B23" s="34"/>
      <c r="C23" s="24"/>
      <c r="D23" s="24"/>
      <c r="E23" s="24"/>
      <c r="F23" s="24"/>
      <c r="G23" s="85"/>
      <c r="I23" s="65">
        <v>1943</v>
      </c>
      <c r="J23" s="66" t="s">
        <v>70</v>
      </c>
      <c r="K23" s="9"/>
      <c r="L23" s="10"/>
      <c r="M23" s="10"/>
      <c r="N23" s="48">
        <f t="shared" si="0"/>
      </c>
      <c r="O23" s="10"/>
      <c r="P23" s="10">
        <v>1.5</v>
      </c>
      <c r="Q23" s="10"/>
      <c r="R23" s="10"/>
      <c r="S23" s="59">
        <f t="shared" si="1"/>
      </c>
      <c r="T23" s="51"/>
      <c r="U23" s="10"/>
      <c r="V23" s="10"/>
      <c r="W23" s="10"/>
      <c r="X23" s="10"/>
      <c r="Y23" s="10"/>
      <c r="Z23" s="10"/>
      <c r="AA23" s="10"/>
      <c r="AB23" s="10"/>
      <c r="AC23" s="170"/>
    </row>
    <row r="24" spans="2:29" ht="12.75">
      <c r="B24" s="34"/>
      <c r="C24" s="24"/>
      <c r="D24" s="24"/>
      <c r="E24" s="24"/>
      <c r="F24" s="24"/>
      <c r="G24" s="85"/>
      <c r="I24" s="69"/>
      <c r="J24" s="70" t="s">
        <v>71</v>
      </c>
      <c r="K24" s="57"/>
      <c r="L24" s="46"/>
      <c r="M24" s="46"/>
      <c r="N24" s="35">
        <f t="shared" si="0"/>
      </c>
      <c r="O24" s="46"/>
      <c r="P24" s="46">
        <f t="shared" si="2"/>
        <v>1.5</v>
      </c>
      <c r="Q24" s="46"/>
      <c r="R24" s="46"/>
      <c r="S24" s="58">
        <f t="shared" si="1"/>
      </c>
      <c r="T24" s="53"/>
      <c r="U24" s="3"/>
      <c r="V24" s="3"/>
      <c r="W24" s="3"/>
      <c r="X24" s="3"/>
      <c r="Y24" s="3"/>
      <c r="Z24" s="3"/>
      <c r="AA24" s="3"/>
      <c r="AB24" s="3"/>
      <c r="AC24" s="169"/>
    </row>
    <row r="25" spans="2:29" ht="12.75">
      <c r="B25" s="34"/>
      <c r="C25" s="24"/>
      <c r="D25" s="24"/>
      <c r="E25" s="24"/>
      <c r="F25" s="24"/>
      <c r="G25" s="85"/>
      <c r="I25" s="65"/>
      <c r="J25" s="66" t="s">
        <v>72</v>
      </c>
      <c r="K25" s="9"/>
      <c r="L25" s="10"/>
      <c r="M25" s="10"/>
      <c r="N25" s="48">
        <f t="shared" si="0"/>
      </c>
      <c r="O25" s="10"/>
      <c r="P25" s="10">
        <f t="shared" si="2"/>
        <v>1.5</v>
      </c>
      <c r="Q25" s="10"/>
      <c r="R25" s="10"/>
      <c r="S25" s="59">
        <f t="shared" si="1"/>
      </c>
      <c r="T25" s="51"/>
      <c r="U25" s="10"/>
      <c r="V25" s="10"/>
      <c r="W25" s="10"/>
      <c r="X25" s="10"/>
      <c r="Y25" s="10"/>
      <c r="Z25" s="10"/>
      <c r="AA25" s="10"/>
      <c r="AB25" s="10"/>
      <c r="AC25" s="170"/>
    </row>
    <row r="26" spans="2:29" ht="12.75">
      <c r="B26" s="34"/>
      <c r="C26" s="24"/>
      <c r="D26" s="24"/>
      <c r="E26" s="24"/>
      <c r="F26" s="24"/>
      <c r="G26" s="85"/>
      <c r="I26" s="69"/>
      <c r="J26" s="70" t="s">
        <v>73</v>
      </c>
      <c r="K26" s="57"/>
      <c r="L26" s="46"/>
      <c r="M26" s="46"/>
      <c r="N26" s="35">
        <f t="shared" si="0"/>
      </c>
      <c r="O26" s="46"/>
      <c r="P26" s="46">
        <f t="shared" si="2"/>
        <v>1.5</v>
      </c>
      <c r="Q26" s="46"/>
      <c r="R26" s="46"/>
      <c r="S26" s="58">
        <f t="shared" si="1"/>
      </c>
      <c r="T26" s="53"/>
      <c r="U26" s="3"/>
      <c r="V26" s="3"/>
      <c r="W26" s="3"/>
      <c r="X26" s="3"/>
      <c r="Y26" s="3"/>
      <c r="Z26" s="3"/>
      <c r="AA26" s="3"/>
      <c r="AB26" s="3"/>
      <c r="AC26" s="169"/>
    </row>
    <row r="27" spans="2:29" ht="12.75">
      <c r="B27" s="34"/>
      <c r="C27" s="24"/>
      <c r="D27" s="24"/>
      <c r="E27" s="24"/>
      <c r="F27" s="24"/>
      <c r="G27" s="85"/>
      <c r="I27" s="65"/>
      <c r="J27" s="66" t="s">
        <v>20</v>
      </c>
      <c r="K27" s="9"/>
      <c r="L27" s="10"/>
      <c r="M27" s="10"/>
      <c r="N27" s="48">
        <f t="shared" si="0"/>
      </c>
      <c r="O27" s="10"/>
      <c r="P27" s="10">
        <f t="shared" si="2"/>
        <v>1.5</v>
      </c>
      <c r="Q27" s="10"/>
      <c r="R27" s="10"/>
      <c r="S27" s="59">
        <f t="shared" si="1"/>
      </c>
      <c r="T27" s="51"/>
      <c r="U27" s="10"/>
      <c r="V27" s="10"/>
      <c r="W27" s="10"/>
      <c r="X27" s="10"/>
      <c r="Y27" s="10"/>
      <c r="Z27" s="10"/>
      <c r="AA27" s="10"/>
      <c r="AB27" s="10"/>
      <c r="AC27" s="170"/>
    </row>
    <row r="28" spans="2:29" ht="12.75">
      <c r="B28" s="34"/>
      <c r="C28" s="24"/>
      <c r="D28" s="24"/>
      <c r="E28" s="24"/>
      <c r="F28" s="24"/>
      <c r="G28" s="85"/>
      <c r="I28" s="69"/>
      <c r="J28" s="70" t="s">
        <v>69</v>
      </c>
      <c r="K28" s="57"/>
      <c r="L28" s="46"/>
      <c r="M28" s="46"/>
      <c r="N28" s="35">
        <f t="shared" si="0"/>
      </c>
      <c r="O28" s="46"/>
      <c r="P28" s="46">
        <f t="shared" si="2"/>
        <v>1.5</v>
      </c>
      <c r="Q28" s="46"/>
      <c r="R28" s="46"/>
      <c r="S28" s="58">
        <f t="shared" si="1"/>
      </c>
      <c r="T28" s="53"/>
      <c r="U28" s="3"/>
      <c r="V28" s="3"/>
      <c r="W28" s="3"/>
      <c r="X28" s="3"/>
      <c r="Y28" s="3"/>
      <c r="Z28" s="3"/>
      <c r="AA28" s="3"/>
      <c r="AB28" s="3"/>
      <c r="AC28" s="169"/>
    </row>
    <row r="29" spans="2:29" ht="12.75">
      <c r="B29" s="34"/>
      <c r="C29" s="24"/>
      <c r="D29" s="24"/>
      <c r="E29" s="24"/>
      <c r="F29" s="24"/>
      <c r="G29" s="85"/>
      <c r="I29" s="65">
        <v>1944</v>
      </c>
      <c r="J29" s="66" t="s">
        <v>70</v>
      </c>
      <c r="K29" s="9"/>
      <c r="L29" s="10"/>
      <c r="M29" s="10"/>
      <c r="N29" s="48">
        <f t="shared" si="0"/>
      </c>
      <c r="O29" s="10"/>
      <c r="P29" s="10">
        <f t="shared" si="2"/>
        <v>1.5</v>
      </c>
      <c r="Q29" s="10"/>
      <c r="R29" s="10"/>
      <c r="S29" s="59">
        <f t="shared" si="1"/>
      </c>
      <c r="T29" s="51"/>
      <c r="U29" s="10"/>
      <c r="V29" s="10"/>
      <c r="W29" s="10"/>
      <c r="X29" s="10"/>
      <c r="Y29" s="10"/>
      <c r="Z29" s="10"/>
      <c r="AA29" s="10"/>
      <c r="AB29" s="10"/>
      <c r="AC29" s="170"/>
    </row>
    <row r="30" spans="2:29" ht="12.75">
      <c r="B30" s="34"/>
      <c r="C30" s="24"/>
      <c r="D30" s="24"/>
      <c r="E30" s="24"/>
      <c r="F30" s="24"/>
      <c r="G30" s="85"/>
      <c r="I30" s="69"/>
      <c r="J30" s="70" t="s">
        <v>71</v>
      </c>
      <c r="K30" s="57"/>
      <c r="L30" s="46"/>
      <c r="M30" s="46"/>
      <c r="N30" s="35">
        <f t="shared" si="0"/>
      </c>
      <c r="O30" s="46"/>
      <c r="P30" s="46">
        <f t="shared" si="2"/>
        <v>1.5</v>
      </c>
      <c r="Q30" s="46"/>
      <c r="R30" s="46"/>
      <c r="S30" s="58">
        <f t="shared" si="1"/>
      </c>
      <c r="T30" s="53"/>
      <c r="U30" s="3"/>
      <c r="V30" s="3"/>
      <c r="W30" s="3"/>
      <c r="X30" s="3"/>
      <c r="Y30" s="3"/>
      <c r="Z30" s="3"/>
      <c r="AA30" s="3"/>
      <c r="AB30" s="3"/>
      <c r="AC30" s="169"/>
    </row>
    <row r="31" spans="2:29" ht="12.75">
      <c r="B31" s="34"/>
      <c r="C31" s="24"/>
      <c r="D31" s="24"/>
      <c r="E31" s="24"/>
      <c r="F31" s="24"/>
      <c r="G31" s="85"/>
      <c r="I31" s="65"/>
      <c r="J31" s="66" t="s">
        <v>72</v>
      </c>
      <c r="K31" s="9"/>
      <c r="L31" s="10"/>
      <c r="M31" s="10"/>
      <c r="N31" s="48">
        <f t="shared" si="0"/>
      </c>
      <c r="O31" s="10"/>
      <c r="P31" s="10">
        <f t="shared" si="2"/>
        <v>1.5</v>
      </c>
      <c r="Q31" s="10"/>
      <c r="R31" s="10"/>
      <c r="S31" s="59">
        <f t="shared" si="1"/>
      </c>
      <c r="T31" s="51"/>
      <c r="U31" s="10"/>
      <c r="V31" s="10"/>
      <c r="W31" s="10"/>
      <c r="X31" s="10"/>
      <c r="Y31" s="10"/>
      <c r="Z31" s="10"/>
      <c r="AA31" s="10"/>
      <c r="AB31" s="10"/>
      <c r="AC31" s="170"/>
    </row>
    <row r="32" spans="2:29" ht="12.75">
      <c r="B32" s="34"/>
      <c r="C32" s="24"/>
      <c r="D32" s="24"/>
      <c r="E32" s="24"/>
      <c r="F32" s="24"/>
      <c r="G32" s="85"/>
      <c r="I32" s="69"/>
      <c r="J32" s="70" t="s">
        <v>73</v>
      </c>
      <c r="K32" s="57"/>
      <c r="L32" s="46"/>
      <c r="M32" s="46"/>
      <c r="N32" s="35">
        <f t="shared" si="0"/>
      </c>
      <c r="O32" s="46"/>
      <c r="P32" s="46">
        <f t="shared" si="2"/>
        <v>1.5</v>
      </c>
      <c r="Q32" s="46"/>
      <c r="R32" s="46"/>
      <c r="S32" s="58">
        <f t="shared" si="1"/>
      </c>
      <c r="T32" s="53"/>
      <c r="U32" s="3"/>
      <c r="V32" s="3"/>
      <c r="W32" s="3"/>
      <c r="X32" s="3"/>
      <c r="Y32" s="3"/>
      <c r="Z32" s="3"/>
      <c r="AA32" s="3"/>
      <c r="AB32" s="3"/>
      <c r="AC32" s="169"/>
    </row>
    <row r="33" spans="2:29" ht="12.75">
      <c r="B33" s="34"/>
      <c r="C33" s="24"/>
      <c r="D33" s="24"/>
      <c r="E33" s="24"/>
      <c r="F33" s="24"/>
      <c r="G33" s="85"/>
      <c r="I33" s="65"/>
      <c r="J33" s="66" t="s">
        <v>20</v>
      </c>
      <c r="K33" s="9"/>
      <c r="L33" s="10"/>
      <c r="M33" s="10"/>
      <c r="N33" s="48">
        <f t="shared" si="0"/>
      </c>
      <c r="O33" s="10"/>
      <c r="P33" s="10">
        <f t="shared" si="2"/>
        <v>1.5</v>
      </c>
      <c r="Q33" s="10"/>
      <c r="R33" s="10"/>
      <c r="S33" s="59">
        <f t="shared" si="1"/>
      </c>
      <c r="T33" s="51"/>
      <c r="U33" s="10"/>
      <c r="V33" s="10"/>
      <c r="W33" s="10"/>
      <c r="X33" s="10"/>
      <c r="Y33" s="10"/>
      <c r="Z33" s="10"/>
      <c r="AA33" s="10"/>
      <c r="AB33" s="10"/>
      <c r="AC33" s="170"/>
    </row>
    <row r="34" spans="2:29" ht="13.5" thickBot="1">
      <c r="B34" s="82" t="s">
        <v>103</v>
      </c>
      <c r="C34" s="83"/>
      <c r="D34" s="83"/>
      <c r="E34" s="83"/>
      <c r="F34" s="83"/>
      <c r="G34" s="84">
        <f>'WA Convoys'!K8</f>
        <v>0</v>
      </c>
      <c r="I34" s="69"/>
      <c r="J34" s="70" t="s">
        <v>69</v>
      </c>
      <c r="K34" s="57"/>
      <c r="L34" s="46"/>
      <c r="M34" s="46"/>
      <c r="N34" s="35">
        <f t="shared" si="0"/>
      </c>
      <c r="O34" s="46"/>
      <c r="P34" s="46">
        <f t="shared" si="2"/>
        <v>1.5</v>
      </c>
      <c r="Q34" s="46"/>
      <c r="R34" s="46"/>
      <c r="S34" s="58">
        <f t="shared" si="1"/>
      </c>
      <c r="T34" s="53"/>
      <c r="U34" s="3"/>
      <c r="V34" s="3"/>
      <c r="W34" s="3"/>
      <c r="X34" s="3"/>
      <c r="Y34" s="3"/>
      <c r="Z34" s="3"/>
      <c r="AA34" s="3"/>
      <c r="AB34" s="3"/>
      <c r="AC34" s="169"/>
    </row>
    <row r="35" spans="2:29" ht="13.5" thickBot="1">
      <c r="B35" s="75" t="s">
        <v>79</v>
      </c>
      <c r="C35" s="76">
        <f>SUM(C3:C34)</f>
        <v>14</v>
      </c>
      <c r="D35" s="76">
        <f>SUM(D3:D34)</f>
        <v>8</v>
      </c>
      <c r="E35" s="76">
        <f>SUM(E3:E34)</f>
        <v>1</v>
      </c>
      <c r="F35" s="76">
        <f>SUM(F3:F34)</f>
        <v>7</v>
      </c>
      <c r="G35" s="77">
        <f>SUM(G3:G34)</f>
        <v>0</v>
      </c>
      <c r="I35" s="65">
        <v>1945</v>
      </c>
      <c r="J35" s="66" t="s">
        <v>70</v>
      </c>
      <c r="K35" s="9"/>
      <c r="L35" s="10"/>
      <c r="M35" s="10"/>
      <c r="N35" s="48">
        <f t="shared" si="0"/>
      </c>
      <c r="O35" s="10"/>
      <c r="P35" s="10">
        <f t="shared" si="2"/>
        <v>1.5</v>
      </c>
      <c r="Q35" s="10"/>
      <c r="R35" s="10"/>
      <c r="S35" s="59">
        <f t="shared" si="1"/>
      </c>
      <c r="T35" s="51"/>
      <c r="U35" s="10"/>
      <c r="V35" s="10"/>
      <c r="W35" s="10"/>
      <c r="X35" s="10"/>
      <c r="Y35" s="10"/>
      <c r="Z35" s="10"/>
      <c r="AA35" s="10"/>
      <c r="AB35" s="10"/>
      <c r="AC35" s="170"/>
    </row>
    <row r="36" spans="9:29" ht="13.5" thickBot="1">
      <c r="I36" s="69"/>
      <c r="J36" s="70" t="s">
        <v>71</v>
      </c>
      <c r="K36" s="57"/>
      <c r="L36" s="46"/>
      <c r="M36" s="46"/>
      <c r="N36" s="35">
        <f t="shared" si="0"/>
      </c>
      <c r="O36" s="46"/>
      <c r="P36" s="46">
        <f t="shared" si="2"/>
        <v>1.5</v>
      </c>
      <c r="Q36" s="46"/>
      <c r="R36" s="46"/>
      <c r="S36" s="58">
        <f t="shared" si="1"/>
      </c>
      <c r="T36" s="53"/>
      <c r="U36" s="3"/>
      <c r="V36" s="3"/>
      <c r="W36" s="3"/>
      <c r="X36" s="3"/>
      <c r="Y36" s="3"/>
      <c r="Z36" s="3"/>
      <c r="AA36" s="3"/>
      <c r="AB36" s="3"/>
      <c r="AC36" s="169"/>
    </row>
    <row r="37" spans="2:29" ht="12.75">
      <c r="B37" s="37" t="s">
        <v>82</v>
      </c>
      <c r="C37" s="26"/>
      <c r="I37" s="65"/>
      <c r="J37" s="66" t="s">
        <v>72</v>
      </c>
      <c r="K37" s="9"/>
      <c r="L37" s="10"/>
      <c r="M37" s="10"/>
      <c r="N37" s="48">
        <f t="shared" si="0"/>
      </c>
      <c r="O37" s="10"/>
      <c r="P37" s="10">
        <f t="shared" si="2"/>
        <v>1.5</v>
      </c>
      <c r="Q37" s="10"/>
      <c r="R37" s="10"/>
      <c r="S37" s="59">
        <f t="shared" si="1"/>
      </c>
      <c r="T37" s="51"/>
      <c r="U37" s="10"/>
      <c r="V37" s="10"/>
      <c r="W37" s="10"/>
      <c r="X37" s="10"/>
      <c r="Y37" s="10"/>
      <c r="Z37" s="10"/>
      <c r="AA37" s="10"/>
      <c r="AB37" s="10"/>
      <c r="AC37" s="170"/>
    </row>
    <row r="38" spans="2:29" ht="12.75">
      <c r="B38" s="38" t="s">
        <v>81</v>
      </c>
      <c r="C38" s="27"/>
      <c r="I38" s="69"/>
      <c r="J38" s="70" t="s">
        <v>73</v>
      </c>
      <c r="K38" s="57"/>
      <c r="L38" s="46"/>
      <c r="M38" s="46"/>
      <c r="N38" s="35">
        <f t="shared" si="0"/>
      </c>
      <c r="O38" s="46"/>
      <c r="P38" s="46">
        <f t="shared" si="2"/>
        <v>1.5</v>
      </c>
      <c r="Q38" s="46"/>
      <c r="R38" s="46"/>
      <c r="S38" s="58">
        <f t="shared" si="1"/>
      </c>
      <c r="T38" s="53"/>
      <c r="U38" s="3"/>
      <c r="V38" s="3"/>
      <c r="W38" s="3"/>
      <c r="X38" s="3"/>
      <c r="Y38" s="3"/>
      <c r="Z38" s="3"/>
      <c r="AA38" s="3"/>
      <c r="AB38" s="3"/>
      <c r="AC38" s="169"/>
    </row>
    <row r="39" spans="2:29" ht="13.5" thickBot="1">
      <c r="B39" s="39" t="s">
        <v>83</v>
      </c>
      <c r="C39" s="28"/>
      <c r="I39" s="65"/>
      <c r="J39" s="66" t="s">
        <v>20</v>
      </c>
      <c r="K39" s="9"/>
      <c r="L39" s="10"/>
      <c r="M39" s="10"/>
      <c r="N39" s="48">
        <f t="shared" si="0"/>
      </c>
      <c r="O39" s="10"/>
      <c r="P39" s="10">
        <f t="shared" si="2"/>
        <v>1.5</v>
      </c>
      <c r="Q39" s="10"/>
      <c r="R39" s="10"/>
      <c r="S39" s="59">
        <f t="shared" si="1"/>
      </c>
      <c r="T39" s="51"/>
      <c r="U39" s="10"/>
      <c r="V39" s="10"/>
      <c r="W39" s="10"/>
      <c r="X39" s="10"/>
      <c r="Y39" s="10"/>
      <c r="Z39" s="10"/>
      <c r="AA39" s="10"/>
      <c r="AB39" s="10"/>
      <c r="AC39" s="170"/>
    </row>
    <row r="40" spans="9:29" ht="12.75">
      <c r="I40" s="69"/>
      <c r="J40" s="70" t="s">
        <v>69</v>
      </c>
      <c r="K40" s="57"/>
      <c r="L40" s="46"/>
      <c r="M40" s="46"/>
      <c r="N40" s="35">
        <f t="shared" si="0"/>
      </c>
      <c r="O40" s="46"/>
      <c r="P40" s="46">
        <f t="shared" si="2"/>
        <v>1.5</v>
      </c>
      <c r="Q40" s="46"/>
      <c r="R40" s="46"/>
      <c r="S40" s="58">
        <f t="shared" si="1"/>
      </c>
      <c r="T40" s="53"/>
      <c r="U40" s="3"/>
      <c r="V40" s="3"/>
      <c r="W40" s="3"/>
      <c r="X40" s="3"/>
      <c r="Y40" s="3"/>
      <c r="Z40" s="3"/>
      <c r="AA40" s="3"/>
      <c r="AB40" s="3"/>
      <c r="AC40" s="169"/>
    </row>
    <row r="41" spans="2:29" ht="12.75">
      <c r="B41" s="2"/>
      <c r="I41" s="65">
        <v>1946</v>
      </c>
      <c r="J41" s="66" t="s">
        <v>70</v>
      </c>
      <c r="K41" s="9"/>
      <c r="L41" s="10"/>
      <c r="M41" s="10"/>
      <c r="N41" s="48">
        <f t="shared" si="0"/>
      </c>
      <c r="O41" s="10"/>
      <c r="P41" s="10">
        <f t="shared" si="2"/>
        <v>1.5</v>
      </c>
      <c r="Q41" s="10"/>
      <c r="R41" s="10"/>
      <c r="S41" s="59">
        <f t="shared" si="1"/>
      </c>
      <c r="T41" s="51"/>
      <c r="U41" s="10"/>
      <c r="V41" s="10"/>
      <c r="W41" s="10"/>
      <c r="X41" s="10"/>
      <c r="Y41" s="10"/>
      <c r="Z41" s="10"/>
      <c r="AA41" s="10"/>
      <c r="AB41" s="10"/>
      <c r="AC41" s="170"/>
    </row>
    <row r="42" spans="2:29" ht="13.5" thickBot="1">
      <c r="B42" s="99" t="s">
        <v>133</v>
      </c>
      <c r="C42" s="97"/>
      <c r="D42" s="97" t="s">
        <v>134</v>
      </c>
      <c r="E42" s="97" t="s">
        <v>132</v>
      </c>
      <c r="F42" s="104"/>
      <c r="G42" s="104"/>
      <c r="I42" s="69"/>
      <c r="J42" s="70" t="s">
        <v>71</v>
      </c>
      <c r="K42" s="57"/>
      <c r="L42" s="46"/>
      <c r="M42" s="46"/>
      <c r="N42" s="35">
        <f t="shared" si="0"/>
      </c>
      <c r="O42" s="46"/>
      <c r="P42" s="46">
        <f t="shared" si="2"/>
        <v>1.5</v>
      </c>
      <c r="Q42" s="46"/>
      <c r="R42" s="46"/>
      <c r="S42" s="58">
        <f t="shared" si="1"/>
      </c>
      <c r="T42" s="53"/>
      <c r="U42" s="3"/>
      <c r="V42" s="3"/>
      <c r="W42" s="3"/>
      <c r="X42" s="3"/>
      <c r="Y42" s="3"/>
      <c r="Z42" s="3"/>
      <c r="AA42" s="3"/>
      <c r="AB42" s="3"/>
      <c r="AC42" s="169"/>
    </row>
    <row r="43" spans="2:29" ht="13.5" thickTop="1">
      <c r="B43" s="101" t="s">
        <v>123</v>
      </c>
      <c r="C43" s="102"/>
      <c r="D43" s="102"/>
      <c r="E43" s="102"/>
      <c r="F43" s="100"/>
      <c r="I43" s="65"/>
      <c r="J43" s="66" t="s">
        <v>72</v>
      </c>
      <c r="K43" s="9"/>
      <c r="L43" s="10"/>
      <c r="M43" s="10"/>
      <c r="N43" s="48">
        <f t="shared" si="0"/>
      </c>
      <c r="O43" s="10"/>
      <c r="P43" s="10">
        <f>P42</f>
        <v>1.5</v>
      </c>
      <c r="Q43" s="10"/>
      <c r="R43" s="10"/>
      <c r="S43" s="59">
        <f t="shared" si="1"/>
      </c>
      <c r="T43" s="51"/>
      <c r="U43" s="10"/>
      <c r="V43" s="10"/>
      <c r="W43" s="10"/>
      <c r="X43" s="10"/>
      <c r="Y43" s="10"/>
      <c r="Z43" s="10"/>
      <c r="AA43" s="10"/>
      <c r="AB43" s="10"/>
      <c r="AC43" s="170"/>
    </row>
    <row r="44" spans="2:29" ht="12.75">
      <c r="B44" s="98" t="s">
        <v>124</v>
      </c>
      <c r="C44" s="103"/>
      <c r="D44" s="103"/>
      <c r="E44" s="103"/>
      <c r="F44" s="100"/>
      <c r="I44" s="69"/>
      <c r="J44" s="70" t="s">
        <v>73</v>
      </c>
      <c r="K44" s="57"/>
      <c r="L44" s="46"/>
      <c r="M44" s="46"/>
      <c r="N44" s="35">
        <f t="shared" si="0"/>
      </c>
      <c r="O44" s="46"/>
      <c r="P44" s="46">
        <f t="shared" si="2"/>
        <v>1.5</v>
      </c>
      <c r="Q44" s="46"/>
      <c r="R44" s="46"/>
      <c r="S44" s="58">
        <f t="shared" si="1"/>
      </c>
      <c r="T44" s="53"/>
      <c r="U44" s="3"/>
      <c r="V44" s="3"/>
      <c r="W44" s="3"/>
      <c r="X44" s="3"/>
      <c r="Y44" s="3"/>
      <c r="Z44" s="3"/>
      <c r="AA44" s="3"/>
      <c r="AB44" s="3"/>
      <c r="AC44" s="169"/>
    </row>
    <row r="45" spans="2:29" ht="12.75">
      <c r="B45" s="98" t="s">
        <v>125</v>
      </c>
      <c r="C45" s="103"/>
      <c r="D45" s="103"/>
      <c r="E45" s="103"/>
      <c r="F45" s="100"/>
      <c r="I45" s="65"/>
      <c r="J45" s="66" t="s">
        <v>20</v>
      </c>
      <c r="K45" s="9"/>
      <c r="L45" s="10"/>
      <c r="M45" s="10"/>
      <c r="N45" s="48">
        <f t="shared" si="0"/>
      </c>
      <c r="O45" s="10"/>
      <c r="P45" s="10">
        <f t="shared" si="2"/>
        <v>1.5</v>
      </c>
      <c r="Q45" s="10"/>
      <c r="R45" s="10"/>
      <c r="S45" s="59">
        <f t="shared" si="1"/>
      </c>
      <c r="T45" s="51"/>
      <c r="U45" s="10"/>
      <c r="V45" s="10"/>
      <c r="W45" s="10"/>
      <c r="X45" s="10"/>
      <c r="Y45" s="10"/>
      <c r="Z45" s="10"/>
      <c r="AA45" s="10"/>
      <c r="AB45" s="10"/>
      <c r="AC45" s="170"/>
    </row>
    <row r="46" spans="2:29" ht="12.75">
      <c r="B46" s="98" t="s">
        <v>126</v>
      </c>
      <c r="C46" s="103"/>
      <c r="D46" s="103"/>
      <c r="E46" s="103"/>
      <c r="F46" s="100"/>
      <c r="I46" s="69"/>
      <c r="J46" s="70" t="s">
        <v>69</v>
      </c>
      <c r="K46" s="57"/>
      <c r="L46" s="46"/>
      <c r="M46" s="46"/>
      <c r="N46" s="35">
        <f t="shared" si="0"/>
      </c>
      <c r="O46" s="46"/>
      <c r="P46" s="46">
        <f t="shared" si="2"/>
        <v>1.5</v>
      </c>
      <c r="Q46" s="46"/>
      <c r="R46" s="46"/>
      <c r="S46" s="58">
        <f t="shared" si="1"/>
      </c>
      <c r="T46" s="53"/>
      <c r="U46" s="3"/>
      <c r="V46" s="3"/>
      <c r="W46" s="3"/>
      <c r="X46" s="3"/>
      <c r="Y46" s="3"/>
      <c r="Z46" s="3"/>
      <c r="AA46" s="3"/>
      <c r="AB46" s="3"/>
      <c r="AC46" s="169"/>
    </row>
    <row r="47" spans="2:29" ht="12.75">
      <c r="B47" s="98" t="s">
        <v>127</v>
      </c>
      <c r="C47" s="103"/>
      <c r="D47" s="103"/>
      <c r="E47" s="103"/>
      <c r="F47" s="100"/>
      <c r="I47" s="65">
        <v>1947</v>
      </c>
      <c r="J47" s="66" t="s">
        <v>70</v>
      </c>
      <c r="K47" s="9"/>
      <c r="L47" s="10"/>
      <c r="M47" s="10"/>
      <c r="N47" s="48">
        <f t="shared" si="0"/>
      </c>
      <c r="O47" s="10"/>
      <c r="P47" s="10">
        <f t="shared" si="2"/>
        <v>1.5</v>
      </c>
      <c r="Q47" s="10"/>
      <c r="R47" s="10"/>
      <c r="S47" s="59">
        <f t="shared" si="1"/>
      </c>
      <c r="T47" s="51"/>
      <c r="U47" s="10"/>
      <c r="V47" s="10"/>
      <c r="W47" s="10"/>
      <c r="X47" s="10"/>
      <c r="Y47" s="10"/>
      <c r="Z47" s="10"/>
      <c r="AA47" s="10"/>
      <c r="AB47" s="10"/>
      <c r="AC47" s="170"/>
    </row>
    <row r="48" spans="2:29" ht="12.75">
      <c r="B48" s="98" t="s">
        <v>128</v>
      </c>
      <c r="C48" s="103"/>
      <c r="D48" s="103"/>
      <c r="E48" s="103"/>
      <c r="F48" s="100"/>
      <c r="I48" s="69"/>
      <c r="J48" s="70" t="s">
        <v>71</v>
      </c>
      <c r="K48" s="57"/>
      <c r="L48" s="46"/>
      <c r="M48" s="46"/>
      <c r="N48" s="35">
        <f t="shared" si="0"/>
      </c>
      <c r="O48" s="46"/>
      <c r="P48" s="46">
        <f t="shared" si="2"/>
        <v>1.5</v>
      </c>
      <c r="Q48" s="46"/>
      <c r="R48" s="46"/>
      <c r="S48" s="58">
        <f t="shared" si="1"/>
      </c>
      <c r="T48" s="53"/>
      <c r="U48" s="3"/>
      <c r="V48" s="3"/>
      <c r="W48" s="3"/>
      <c r="X48" s="3"/>
      <c r="Y48" s="3"/>
      <c r="Z48" s="3"/>
      <c r="AA48" s="3"/>
      <c r="AB48" s="3"/>
      <c r="AC48" s="169"/>
    </row>
    <row r="49" spans="2:29" ht="12.75">
      <c r="B49" s="98" t="s">
        <v>129</v>
      </c>
      <c r="C49" s="103"/>
      <c r="D49" s="103"/>
      <c r="E49" s="103"/>
      <c r="F49" s="100"/>
      <c r="I49" s="65"/>
      <c r="J49" s="66" t="s">
        <v>72</v>
      </c>
      <c r="K49" s="9"/>
      <c r="L49" s="10"/>
      <c r="M49" s="10"/>
      <c r="N49" s="48">
        <f t="shared" si="0"/>
      </c>
      <c r="O49" s="10"/>
      <c r="P49" s="10">
        <f t="shared" si="2"/>
        <v>1.5</v>
      </c>
      <c r="Q49" s="10"/>
      <c r="R49" s="10"/>
      <c r="S49" s="59">
        <f t="shared" si="1"/>
      </c>
      <c r="T49" s="51"/>
      <c r="U49" s="10"/>
      <c r="V49" s="10"/>
      <c r="W49" s="10"/>
      <c r="X49" s="10"/>
      <c r="Y49" s="10"/>
      <c r="Z49" s="10"/>
      <c r="AA49" s="10"/>
      <c r="AB49" s="10"/>
      <c r="AC49" s="170"/>
    </row>
    <row r="50" spans="2:29" ht="12.75">
      <c r="B50" s="98" t="s">
        <v>130</v>
      </c>
      <c r="C50" s="103"/>
      <c r="D50" s="103"/>
      <c r="E50" s="103"/>
      <c r="F50" s="100"/>
      <c r="I50" s="69"/>
      <c r="J50" s="70" t="s">
        <v>73</v>
      </c>
      <c r="K50" s="57"/>
      <c r="L50" s="46"/>
      <c r="M50" s="46"/>
      <c r="N50" s="35">
        <f t="shared" si="0"/>
      </c>
      <c r="O50" s="46"/>
      <c r="P50" s="46">
        <f t="shared" si="2"/>
        <v>1.5</v>
      </c>
      <c r="Q50" s="46"/>
      <c r="R50" s="46"/>
      <c r="S50" s="58">
        <f t="shared" si="1"/>
      </c>
      <c r="T50" s="53"/>
      <c r="U50" s="3"/>
      <c r="V50" s="3"/>
      <c r="W50" s="3"/>
      <c r="X50" s="3"/>
      <c r="Y50" s="3"/>
      <c r="Z50" s="3"/>
      <c r="AA50" s="3"/>
      <c r="AB50" s="3"/>
      <c r="AC50" s="169"/>
    </row>
    <row r="51" spans="2:29" ht="12.75">
      <c r="B51" s="98" t="s">
        <v>131</v>
      </c>
      <c r="C51" s="103"/>
      <c r="D51" s="103"/>
      <c r="E51" s="103"/>
      <c r="F51" s="100"/>
      <c r="I51" s="65"/>
      <c r="J51" s="66" t="s">
        <v>20</v>
      </c>
      <c r="K51" s="9"/>
      <c r="L51" s="10"/>
      <c r="M51" s="10"/>
      <c r="N51" s="48">
        <f t="shared" si="0"/>
      </c>
      <c r="O51" s="10"/>
      <c r="P51" s="10">
        <f t="shared" si="2"/>
        <v>1.5</v>
      </c>
      <c r="Q51" s="10"/>
      <c r="R51" s="10"/>
      <c r="S51" s="59">
        <f t="shared" si="1"/>
      </c>
      <c r="T51" s="51"/>
      <c r="U51" s="10"/>
      <c r="V51" s="10"/>
      <c r="W51" s="10"/>
      <c r="X51" s="10"/>
      <c r="Y51" s="10"/>
      <c r="Z51" s="10"/>
      <c r="AA51" s="10"/>
      <c r="AB51" s="10"/>
      <c r="AC51" s="170"/>
    </row>
    <row r="52" spans="9:29" ht="12.75">
      <c r="I52" s="69"/>
      <c r="J52" s="70" t="s">
        <v>69</v>
      </c>
      <c r="K52" s="57"/>
      <c r="L52" s="46"/>
      <c r="M52" s="46"/>
      <c r="N52" s="35">
        <f t="shared" si="0"/>
      </c>
      <c r="O52" s="46"/>
      <c r="P52" s="46">
        <f>P51</f>
        <v>1.5</v>
      </c>
      <c r="Q52" s="46"/>
      <c r="R52" s="46"/>
      <c r="S52" s="58">
        <f t="shared" si="1"/>
      </c>
      <c r="T52" s="53"/>
      <c r="U52" s="3"/>
      <c r="V52" s="3"/>
      <c r="W52" s="3"/>
      <c r="X52" s="3"/>
      <c r="Y52" s="3"/>
      <c r="Z52" s="3"/>
      <c r="AA52" s="3"/>
      <c r="AB52" s="3"/>
      <c r="AC52" s="169"/>
    </row>
    <row r="53" spans="9:29" ht="13.5" thickBot="1">
      <c r="I53" s="67">
        <v>1948</v>
      </c>
      <c r="J53" s="68" t="s">
        <v>70</v>
      </c>
      <c r="K53" s="61"/>
      <c r="L53" s="32"/>
      <c r="M53" s="32"/>
      <c r="N53" s="49">
        <f t="shared" si="0"/>
      </c>
      <c r="O53" s="32"/>
      <c r="P53" s="32">
        <f>P52</f>
        <v>1.5</v>
      </c>
      <c r="Q53" s="32"/>
      <c r="R53" s="32"/>
      <c r="S53" s="62">
        <f t="shared" si="1"/>
      </c>
      <c r="T53" s="52"/>
      <c r="U53" s="32"/>
      <c r="V53" s="32"/>
      <c r="W53" s="32"/>
      <c r="X53" s="32"/>
      <c r="Y53" s="32"/>
      <c r="Z53" s="32"/>
      <c r="AA53" s="32"/>
      <c r="AB53" s="32"/>
      <c r="AC53" s="17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</cp:lastModifiedBy>
  <dcterms:created xsi:type="dcterms:W3CDTF">1996-11-28T13:12:19Z</dcterms:created>
  <dcterms:modified xsi:type="dcterms:W3CDTF">2004-12-08T22:44:16Z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